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autoCompressPictures="0"/>
  <mc:AlternateContent xmlns:mc="http://schemas.openxmlformats.org/markup-compatibility/2006">
    <mc:Choice Requires="x15">
      <x15ac:absPath xmlns:x15ac="http://schemas.microsoft.com/office/spreadsheetml/2010/11/ac" url="V:\PENDING\"/>
    </mc:Choice>
  </mc:AlternateContent>
  <xr:revisionPtr revIDLastSave="0" documentId="13_ncr:1_{2974D9EF-FA4E-420B-B709-8C6395C49B9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5"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B20"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B6" i="5"/>
  <c r="C6" i="5"/>
  <c r="V6" i="5"/>
  <c r="AB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P27" i="4"/>
  <c r="G53"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<sst xmlns="http://schemas.openxmlformats.org/spreadsheetml/2006/main" count="15107" uniqueCount="12832">
  <si>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</si>
  <si>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</si>
  <si>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</si>
  <si>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</si>
  <si>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</si>
  <si>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</si>
  <si>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</si>
  <si>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</si>
  <si>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</si>
  <si>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</si>
  <si>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</si>
  <si>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</si>
  <si>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</si>
  <si>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</si>
  <si>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</si>
  <si>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</si>
  <si>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</si>
  <si>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</si>
  <si>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</si>
  <si>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</si>
  <si>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</si>
  <si>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</si>
  <si>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</si>
  <si>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</si>
  <si>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</si>
  <si>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</si>
  <si>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</si>
  <si>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</si>
  <si>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</si>
  <si>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</si>
  <si>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</si>
  <si>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</si>
  <si>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</si>
  <si>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</si>
  <si>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</si>
  <si>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</si>
  <si>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</si>
  <si>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</si>
  <si>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</si>
  <si>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</si>
  <si>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</si>
  <si>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</si>
  <si>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</si>
  <si>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</si>
  <si>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</si>
  <si>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</si>
  <si>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</si>
  <si>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</si>
  <si>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</si>
  <si>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</si>
  <si>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</si>
  <si>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</si>
  <si>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</si>
  <si>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</si>
  <si>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</si>
  <si>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</si>
  <si>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</si>
  <si>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</si>
  <si>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</si>
  <si>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</si>
  <si>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</si>
  <si>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</si>
  <si>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</si>
  <si>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</si>
  <si>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</si>
  <si>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</si>
  <si>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</si>
  <si>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</si>
  <si>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</si>
  <si>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</si>
  <si>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</si>
  <si>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</si>
  <si>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</si>
  <si>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</si>
  <si>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</si>
  <si>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</si>
  <si>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</si>
  <si>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</si>
  <si>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</si>
  <si>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</si>
  <si>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</si>
  <si>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</si>
  <si>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</si>
  <si>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</si>
  <si>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</si>
  <si>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</si>
  <si>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</si>
  <si>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</si>
  <si>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</si>
  <si>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</si>
  <si>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</si>
  <si>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</si>
  <si>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</si>
  <si>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</si>
  <si>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</si>
  <si>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</si>
  <si>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</si>
  <si>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</si>
  <si>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</si>
  <si>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</si>
  <si>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</si>
  <si>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</si>
  <si>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</si>
  <si>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</si>
  <si>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</si>
  <si>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</si>
  <si>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</si>
  <si>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</si>
  <si>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</si>
  <si>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</si>
  <si>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</si>
  <si>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</si>
  <si>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</si>
  <si>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</si>
  <si>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</si>
  <si>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</si>
  <si>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</si>
  <si>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</si>
  <si>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</si>
  <si>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</si>
  <si>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</si>
  <si>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</si>
  <si>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</si>
  <si>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</si>
  <si>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</si>
  <si>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</si>
  <si>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</si>
  <si>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</si>
  <si>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</si>
  <si>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</si>
  <si>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</si>
  <si>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</si>
  <si>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</si>
  <si>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</si>
  <si>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</si>
  <si>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</si>
  <si>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</si>
  <si>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</si>
  <si>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</si>
  <si>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</si>
  <si>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</si>
  <si>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</si>
  <si>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</si>
  <si>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</si>
  <si>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</si>
  <si>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</si>
  <si>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</si>
  <si>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</si>
  <si>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</si>
  <si>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</si>
  <si>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</si>
  <si>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</si>
  <si>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</si>
  <si>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</si>
  <si>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</si>
  <si>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</si>
  <si>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</si>
  <si>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</si>
  <si>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</si>
  <si>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</si>
  <si>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</si>
  <si>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</si>
  <si>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</si>
  <si>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</si>
  <si>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</si>
  <si>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</si>
  <si>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</si>
  <si>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</si>
  <si>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</si>
  <si>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</si>
  <si>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</si>
  <si>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</si>
  <si>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</si>
  <si>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</si>
  <si>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</si>
  <si>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</si>
  <si>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</si>
  <si>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</si>
  <si>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</si>
  <si>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</si>
  <si>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</si>
  <si>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</si>
  <si>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</si>
  <si>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</si>
  <si>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</si>
  <si>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</si>
  <si>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</si>
  <si>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</si>
  <si>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</si>
  <si>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</si>
  <si>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</si>
  <si>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</si>
  <si>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</si>
  <si>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</si>
  <si>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</si>
  <si>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</si>
  <si>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</si>
  <si>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</si>
  <si>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</si>
  <si>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</si>
  <si>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</si>
  <si>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</si>
  <si>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</si>
  <si>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</si>
  <si>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</si>
  <si>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</si>
  <si>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</si>
  <si>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</si>
  <si>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</si>
  <si>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</si>
  <si>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</si>
  <si>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</si>
  <si>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</si>
  <si>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</si>
  <si>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</si>
  <si>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</si>
  <si>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</si>
  <si>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</si>
  <si>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</si>
  <si>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</si>
  <si>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</si>
  <si>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</si>
  <si>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</si>
  <si>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</si>
  <si>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</si>
  <si>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</si>
  <si>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</si>
  <si>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</si>
  <si>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</si>
  <si>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</si>
  <si>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</si>
  <si>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</si>
  <si>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</si>
  <si>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</si>
  <si>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</si>
  <si>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</si>
  <si>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</si>
  <si>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</si>
  <si>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</si>
  <si>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</si>
  <si>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</si>
  <si>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</si>
  <si>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</si>
  <si>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</si>
  <si>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</si>
  <si>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</si>
  <si>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</si>
  <si>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</si>
  <si>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</si>
  <si>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</si>
  <si>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</si>
  <si>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</si>
  <si>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</si>
  <si>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</si>
  <si>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</si>
  <si>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</si>
  <si>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</si>
  <si>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</si>
  <si>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</si>
  <si>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</si>
  <si>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</si>
  <si>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</si>
  <si>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</si>
  <si>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</si>
  <si>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</si>
  <si>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</si>
  <si>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</si>
  <si>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</si>
  <si>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</si>
  <si>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</si>
  <si>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</si>
  <si>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</si>
  <si>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</si>
  <si>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</si>
  <si>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</si>
  <si>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</si>
  <si>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</si>
  <si>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</si>
  <si>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</si>
  <si>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</si>
  <si>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</si>
  <si>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</si>
  <si>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</si>
  <si>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</si>
  <si>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</si>
  <si>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</si>
  <si>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</si>
  <si>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</si>
  <si>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</si>
  <si>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</si>
  <si>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</si>
  <si>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</si>
  <si>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</si>
  <si>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</si>
  <si>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</si>
  <si>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</si>
  <si>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</si>
  <si>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</si>
  <si>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</si>
  <si>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</si>
  <si>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</si>
  <si>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</si>
  <si>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</si>
  <si>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</si>
  <si>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</si>
  <si>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</si>
  <si>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</si>
  <si>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</si>
  <si>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</si>
  <si>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</si>
  <si>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</si>
  <si>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</si>
  <si>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</si>
  <si>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</si>
  <si>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</si>
  <si>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</si>
  <si>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</si>
  <si>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</si>
  <si>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</si>
  <si>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</si>
  <si>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</si>
  <si>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</si>
  <si>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</si>
  <si>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</si>
  <si>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</si>
  <si>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</si>
  <si>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</si>
  <si>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</si>
  <si>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</si>
  <si>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</si>
  <si>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</si>
  <si>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</si>
  <si>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</si>
  <si>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</si>
  <si>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</si>
  <si>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</si>
  <si>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</si>
  <si>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</si>
  <si>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</si>
  <si>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</si>
  <si>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</si>
  <si>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</si>
  <si>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</si>
  <si>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</si>
  <si>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</si>
  <si>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</si>
  <si>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</si>
  <si>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</si>
  <si>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</si>
  <si>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</si>
  <si>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</si>
  <si>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</si>
  <si>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</si>
  <si>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</si>
  <si>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</si>
  <si>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</si>
  <si>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</si>
  <si>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</si>
  <si>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</si>
  <si>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</si>
  <si>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</si>
  <si>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</si>
  <si>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</si>
  <si>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</si>
  <si>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</si>
  <si>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</si>
  <si>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</si>
  <si>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</si>
  <si>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</si>
  <si>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</si>
  <si>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</si>
  <si>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</si>
  <si>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</si>
  <si>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</si>
  <si>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</si>
  <si>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</si>
  <si>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</si>
  <si>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</si>
  <si>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</si>
  <si>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</si>
  <si>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</si>
  <si>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</si>
  <si>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</si>
  <si>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</si>
  <si>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</si>
  <si>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</si>
  <si>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</si>
  <si>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</si>
  <si>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</si>
  <si>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</si>
  <si>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</si>
  <si>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</si>
  <si>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</si>
  <si>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</si>
  <si>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</si>
  <si>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</si>
  <si>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</si>
  <si>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</si>
  <si>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</si>
  <si>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</si>
  <si>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</si>
  <si>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</si>
  <si>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</si>
  <si>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</si>
  <si>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</si>
  <si>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</si>
  <si>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</si>
  <si>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</si>
  <si>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</si>
  <si>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</si>
  <si>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</si>
  <si>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</si>
  <si>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</si>
  <si>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</si>
  <si>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</si>
  <si>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</si>
  <si>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</si>
  <si>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</si>
  <si>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</si>
  <si>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</si>
  <si>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</si>
  <si>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</si>
  <si>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</si>
  <si>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</si>
  <si>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</si>
  <si>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</si>
  <si>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</si>
  <si>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</si>
  <si>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</si>
  <si>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</si>
  <si>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</si>
  <si>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</si>
  <si>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</si>
  <si>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</si>
  <si>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</si>
  <si>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</si>
  <si>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</si>
  <si>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</si>
  <si>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</si>
  <si>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</si>
  <si>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</si>
  <si>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</si>
  <si>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</si>
  <si>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</si>
  <si>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</si>
  <si>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</si>
  <si>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</si>
  <si>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</si>
  <si>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</si>
  <si>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</si>
  <si>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</si>
  <si>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</si>
  <si>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</si>
  <si>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</si>
  <si>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</si>
  <si>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</si>
  <si>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</si>
  <si>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</si>
  <si>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</si>
  <si>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</si>
  <si>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</si>
  <si>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</si>
  <si>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</si>
  <si>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</si>
  <si>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</si>
  <si>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</si>
  <si>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</si>
  <si>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</si>
  <si>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</si>
  <si>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</si>
  <si>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</si>
  <si>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</si>
  <si>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</si>
  <si>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</si>
  <si>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</si>
  <si>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</si>
  <si>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</si>
  <si>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</si>
  <si>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</si>
  <si>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</si>
  <si>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</si>
  <si>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</si>
  <si>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</si>
  <si>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</si>
  <si>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</si>
  <si>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</si>
  <si>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</si>
  <si>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</si>
  <si>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</si>
  <si>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</si>
  <si>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</si>
  <si>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</si>
  <si>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</si>
  <si>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</si>
  <si>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</si>
  <si>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</si>
  <si>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</si>
  <si>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</si>
  <si>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</si>
  <si>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</si>
  <si>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</si>
  <si>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</si>
  <si>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</si>
  <si>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</si>
  <si>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</si>
  <si>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</si>
  <si>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</si>
  <si>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</si>
  <si>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</si>
  <si>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</si>
  <si>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</si>
  <si>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</si>
  <si>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</si>
  <si>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</si>
  <si>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</si>
  <si>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</si>
  <si>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</si>
  <si>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</si>
  <si>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</si>
  <si>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</si>
  <si>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</si>
  <si>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</si>
  <si>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</si>
  <si>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</si>
  <si>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</si>
  <si>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</si>
  <si>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</si>
  <si>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</si>
  <si>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</si>
  <si>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</si>
  <si>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</si>
  <si>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</si>
  <si>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</si>
  <si>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</si>
  <si>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</si>
  <si>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</si>
  <si>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</si>
  <si>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</si>
  <si>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</si>
  <si>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</si>
  <si>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</si>
  <si>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</si>
  <si>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</si>
  <si>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</si>
  <si>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</si>
  <si>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</si>
  <si>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</si>
  <si>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</si>
  <si>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</si>
  <si>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</si>
  <si>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</si>
  <si>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</si>
  <si>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</si>
  <si>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</si>
  <si>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</si>
  <si>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</si>
  <si>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</si>
  <si>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</si>
  <si>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</si>
  <si>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</si>
  <si>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</si>
  <si>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</si>
  <si>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</si>
  <si>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</si>
  <si>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</si>
  <si>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</si>
  <si>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</si>
  <si>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</si>
  <si>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</si>
  <si>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</si>
  <si>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</si>
  <si>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</si>
  <si>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</si>
  <si>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</si>
  <si>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</si>
  <si>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</si>
  <si>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</si>
  <si>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</si>
  <si>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</si>
  <si>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</si>
  <si>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</si>
  <si>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</si>
  <si>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</si>
  <si>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</si>
  <si>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</si>
  <si>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</si>
  <si>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</si>
  <si>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</si>
  <si>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</si>
  <si>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</si>
  <si>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</si>
  <si>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</si>
  <si>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</si>
  <si>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</si>
  <si>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</si>
  <si>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</si>
  <si>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</si>
  <si>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</si>
  <si>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</si>
  <si>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</si>
  <si>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</si>
  <si>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</si>
  <si>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</si>
  <si>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</si>
  <si>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</si>
  <si>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</si>
  <si>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</si>
  <si>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</si>
  <si>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</si>
  <si>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</si>
  <si>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</si>
  <si>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</si>
  <si>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</si>
  <si>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</si>
  <si>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</si>
  <si>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</si>
  <si>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</si>
  <si>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</si>
  <si>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</si>
  <si>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</si>
  <si>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</si>
  <si>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</si>
  <si>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</si>
  <si>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</si>
  <si>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</si>
  <si>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</si>
  <si>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</si>
  <si>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</si>
  <si>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</si>
  <si>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</si>
  <si>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</si>
  <si>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</si>
  <si>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</si>
  <si>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</si>
  <si>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</si>
  <si>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</si>
  <si>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</si>
  <si>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</si>
  <si>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</si>
  <si>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</si>
  <si>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</si>
  <si>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</si>
  <si>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</si>
  <si>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</si>
  <si>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</si>
  <si>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</si>
  <si>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</si>
  <si>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</si>
  <si>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</si>
  <si>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</si>
  <si>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</si>
  <si>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</si>
  <si>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</si>
  <si>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</si>
  <si>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</si>
  <si>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</si>
  <si>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</si>
  <si>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</si>
  <si>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</si>
  <si>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</si>
  <si>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</si>
  <si>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</si>
  <si>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</si>
  <si>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</si>
  <si>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</si>
  <si>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</si>
  <si>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</si>
  <si>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</si>
  <si>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</si>
  <si>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</si>
  <si>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</si>
  <si>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</si>
  <si>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</si>
  <si>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</si>
  <si>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</si>
  <si>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</si>
  <si>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</si>
  <si>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</si>
  <si>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</si>
  <si>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</si>
  <si>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</si>
  <si>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</si>
  <si>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</si>
  <si>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</si>
  <si>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</si>
  <si>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</si>
  <si>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</si>
  <si>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</si>
  <si>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</si>
  <si>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</si>
  <si>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</si>
  <si>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</si>
  <si>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</si>
  <si>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</si>
  <si>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</si>
  <si>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</si>
  <si>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</si>
  <si>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</si>
  <si>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</si>
  <si>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</si>
  <si>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</si>
  <si>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</si>
  <si>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</si>
  <si>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</si>
  <si>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</si>
  <si>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</si>
  <si>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</si>
  <si>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</si>
  <si>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</si>
  <si>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</si>
  <si>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</si>
  <si>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</si>
  <si>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</si>
  <si>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</si>
  <si>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</si>
  <si>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</si>
  <si>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</si>
  <si>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</si>
  <si>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</si>
  <si>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</si>
  <si>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</si>
  <si>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</si>
  <si>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</si>
  <si>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</si>
  <si>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</si>
  <si>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</si>
  <si>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</si>
  <si>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</si>
  <si>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</si>
  <si>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</si>
  <si>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</si>
  <si>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</si>
  <si>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</si>
  <si>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</si>
  <si>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</si>
  <si>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</si>
  <si>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</si>
  <si>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</si>
  <si>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</si>
  <si>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</si>
  <si>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</si>
  <si>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</si>
  <si>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</si>
  <si>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</si>
  <si>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</si>
  <si>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</si>
  <si>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</si>
  <si>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</si>
  <si>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</si>
  <si>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</si>
  <si>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</si>
  <si>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</si>
  <si>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</si>
  <si>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</si>
  <si>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</si>
  <si>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</si>
  <si>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</si>
  <si>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</si>
  <si>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</si>
  <si>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</si>
  <si>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</si>
  <si>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</si>
  <si>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</si>
  <si>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</si>
  <si>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</si>
  <si>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</si>
  <si>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</si>
  <si>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</si>
  <si>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</si>
  <si>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</si>
  <si>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</si>
  <si>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</si>
  <si>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</si>
  <si>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</si>
  <si>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</si>
  <si>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</si>
  <si>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</si>
  <si>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</si>
  <si>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</si>
  <si>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</si>
  <si>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</si>
  <si>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</si>
  <si>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</si>
  <si>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</si>
  <si>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</si>
  <si>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</si>
  <si>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</si>
  <si>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</si>
  <si>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</si>
  <si>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</si>
  <si>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</si>
  <si>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</si>
  <si>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</si>
  <si>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</si>
  <si>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</si>
  <si>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</si>
  <si>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</si>
  <si>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</si>
  <si>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</si>
  <si>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</si>
  <si>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</si>
  <si>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</si>
  <si>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</si>
  <si>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</si>
  <si>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</si>
  <si>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</si>
  <si>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</si>
  <si>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</si>
  <si>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</si>
  <si>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</si>
  <si>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</si>
  <si>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</si>
  <si>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</si>
  <si>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</si>
  <si>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</si>
  <si>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</si>
  <si>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</si>
  <si>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</si>
  <si>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</si>
  <si>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</si>
  <si>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</si>
  <si>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</si>
  <si>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</si>
  <si>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</si>
  <si>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</si>
  <si>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</si>
  <si>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</si>
  <si>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</si>
  <si>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</si>
  <si>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</si>
  <si>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</si>
  <si>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</si>
  <si>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</si>
  <si>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</si>
  <si>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</si>
  <si>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</si>
  <si>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</si>
  <si>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</si>
  <si>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</si>
  <si>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</si>
  <si>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</si>
  <si>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</si>
  <si>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</si>
  <si>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</si>
  <si>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</si>
  <si>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</si>
  <si>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</si>
  <si>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</si>
  <si>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</si>
  <si>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</si>
  <si>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</si>
  <si>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</si>
  <si>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</si>
  <si>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</si>
  <si>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</si>
  <si>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</si>
  <si>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</si>
  <si>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</si>
  <si>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</si>
  <si>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</si>
  <si>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</si>
  <si>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</si>
  <si>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</si>
  <si>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</si>
  <si>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</si>
  <si>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</si>
  <si>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</si>
  <si>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</si>
  <si>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</si>
  <si>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</si>
  <si>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</si>
  <si>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</si>
  <si>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</si>
  <si>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</si>
  <si>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</si>
  <si>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</si>
  <si>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</si>
  <si>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</si>
  <si>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</si>
  <si>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</si>
  <si>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</si>
  <si>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</si>
  <si>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</si>
  <si>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</si>
  <si>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</si>
  <si>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</si>
  <si>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</si>
  <si>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</si>
  <si>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</si>
  <si>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</si>
  <si>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</si>
  <si>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</si>
  <si>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</si>
  <si>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</si>
  <si>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</si>
  <si>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</si>
  <si>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</si>
  <si>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</si>
  <si>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</si>
  <si>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</si>
  <si>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</si>
  <si>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</si>
  <si>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</si>
  <si>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</si>
  <si>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</si>
  <si>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</si>
  <si>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</si>
  <si>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</si>
  <si>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</si>
  <si>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</si>
  <si>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</si>
  <si>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</si>
  <si>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</si>
  <si>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</si>
  <si>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</si>
  <si>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</si>
  <si>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</si>
  <si>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</si>
  <si>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</si>
  <si>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</si>
  <si>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</si>
  <si>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</si>
  <si>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</si>
  <si>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</si>
  <si>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</si>
  <si>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</si>
  <si>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</si>
  <si>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</si>
  <si>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</si>
  <si>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</si>
  <si>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</si>
  <si>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</si>
  <si>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</si>
  <si>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</si>
  <si>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</si>
  <si>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</si>
  <si>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</si>
  <si>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</si>
  <si>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</si>
  <si>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</si>
  <si>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</si>
  <si>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</si>
  <si>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</si>
  <si>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</si>
  <si>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</si>
  <si>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</si>
  <si>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</si>
  <si>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</si>
  <si>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</si>
  <si>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</si>
  <si>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</si>
  <si>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</si>
  <si>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</si>
  <si>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</si>
  <si>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</si>
  <si>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</si>
  <si>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</si>
  <si>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</si>
  <si>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</si>
  <si>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</si>
  <si>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</si>
  <si>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</si>
  <si>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</si>
  <si>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</si>
  <si>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</si>
  <si>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</si>
  <si>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</si>
  <si>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</si>
  <si>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</si>
  <si>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</si>
  <si>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</si>
  <si>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</si>
  <si>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</si>
  <si>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</si>
  <si>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</si>
  <si>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</si>
  <si>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</si>
  <si>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</si>
  <si>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</si>
  <si>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</si>
  <si>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</si>
  <si>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</si>
  <si>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</si>
  <si>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</si>
  <si>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</si>
  <si>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</si>
  <si>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</si>
  <si>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</si>
  <si>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</si>
  <si>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</si>
  <si>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</si>
  <si>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</si>
  <si>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</si>
  <si>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</si>
  <si>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</si>
  <si>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</si>
  <si>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</si>
  <si>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</si>
  <si>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</si>
  <si>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</si>
  <si>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</si>
  <si>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</si>
  <si>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</si>
  <si>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</si>
  <si>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</si>
  <si>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</si>
  <si>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</si>
  <si>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</si>
  <si>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</si>
  <si>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</si>
  <si>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</si>
  <si>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</si>
  <si>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</si>
  <si>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</si>
  <si>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</si>
  <si>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</si>
  <si>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</si>
  <si>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</si>
  <si>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</si>
  <si>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</si>
  <si>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</si>
  <si>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</si>
  <si>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</si>
  <si>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</si>
  <si>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</si>
  <si>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</si>
  <si>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</si>
  <si>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</si>
  <si>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</si>
  <si>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</si>
  <si>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</si>
  <si>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</si>
  <si>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</si>
  <si>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</si>
  <si>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</si>
  <si>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</si>
  <si>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</si>
  <si>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</si>
  <si>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</si>
  <si>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</si>
  <si>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</si>
  <si>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</si>
  <si>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</si>
  <si>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</si>
  <si>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</si>
  <si>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</si>
  <si>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</si>
  <si>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</si>
  <si>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</si>
  <si>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</si>
  <si>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</si>
  <si>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</si>
  <si>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</si>
  <si>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</si>
  <si>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</si>
  <si>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</si>
  <si>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</si>
  <si>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</si>
  <si>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</si>
  <si>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</si>
  <si>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</si>
  <si>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</si>
  <si>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</si>
  <si>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</si>
  <si>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</si>
  <si>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</si>
  <si>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</si>
  <si>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</si>
  <si>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</si>
  <si>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</si>
  <si>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</si>
  <si>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</si>
  <si>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</si>
  <si>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</si>
  <si>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</si>
  <si>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</si>
  <si>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</si>
  <si>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</si>
  <si>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</si>
  <si>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</si>
  <si>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</si>
  <si>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</si>
  <si>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</si>
  <si>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</si>
  <si>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</si>
  <si>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</si>
  <si>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</si>
  <si>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</si>
  <si>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</si>
  <si>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</si>
  <si>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</si>
  <si>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</si>
  <si>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</si>
  <si>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</si>
  <si>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</si>
  <si>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</si>
  <si>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</si>
  <si>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</si>
  <si>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</si>
  <si>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</si>
  <si>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</si>
  <si>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</si>
  <si>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</si>
  <si>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</si>
  <si>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</si>
  <si>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</si>
  <si>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</si>
  <si>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</si>
  <si>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</si>
  <si>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</si>
  <si>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</si>
  <si>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</si>
  <si>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</si>
  <si>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</si>
  <si>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</si>
  <si>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</si>
  <si>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</si>
  <si>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</si>
  <si>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</si>
  <si>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</si>
  <si>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</si>
  <si>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</si>
  <si>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</si>
  <si>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</si>
  <si>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</si>
  <si>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</si>
  <si>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</si>
  <si>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</si>
  <si>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</si>
  <si>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</si>
  <si>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</si>
  <si>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</si>
  <si>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</si>
  <si>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</si>
  <si>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</si>
  <si>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</si>
  <si>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</si>
  <si>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</si>
  <si>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</si>
  <si>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</si>
  <si>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</si>
  <si>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</si>
  <si>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</si>
  <si>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</si>
  <si>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</si>
  <si>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</si>
  <si>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</si>
  <si>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</si>
  <si>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</si>
  <si>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</si>
  <si>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</si>
  <si>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</si>
  <si>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</si>
  <si>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</si>
  <si>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</si>
  <si>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</si>
  <si>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</si>
  <si>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</si>
  <si>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</si>
  <si>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</si>
  <si>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</si>
  <si>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</si>
  <si>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</si>
  <si>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</si>
  <si>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</si>
  <si>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</si>
  <si>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</si>
  <si>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</si>
  <si>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</si>
  <si>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</si>
  <si>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</si>
  <si>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</si>
  <si>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</si>
  <si>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</si>
  <si>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</si>
  <si>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</si>
  <si>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</si>
  <si>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</si>
  <si>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</si>
  <si>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</si>
  <si>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</si>
  <si>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</si>
  <si>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</si>
  <si>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</si>
  <si>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</si>
  <si>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</si>
  <si>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</si>
  <si>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</si>
  <si>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</si>
  <si>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</si>
  <si>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</si>
  <si>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</si>
  <si>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</si>
  <si>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</si>
  <si>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</si>
  <si>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</si>
  <si>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</si>
  <si>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</si>
  <si>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</si>
  <si>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</si>
  <si>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</si>
  <si>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</si>
  <si>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</si>
  <si>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</si>
  <si>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</si>
  <si>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</si>
  <si>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</si>
  <si>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</si>
  <si>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</si>
  <si>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</si>
  <si>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</si>
  <si>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</si>
  <si>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</si>
  <si>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</si>
  <si>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</si>
  <si>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</si>
  <si>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</si>
  <si>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</si>
  <si>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</si>
  <si>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</si>
  <si>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</si>
  <si>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</si>
  <si>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</si>
  <si>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</si>
  <si>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</si>
  <si>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</si>
  <si>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</si>
  <si>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</si>
  <si>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</si>
  <si>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</si>
  <si>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</si>
  <si>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</si>
  <si>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</si>
  <si>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</si>
  <si>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</si>
  <si>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</si>
  <si>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</si>
  <si>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</si>
  <si>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</si>
  <si>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</si>
  <si>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</si>
  <si>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</si>
  <si>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</si>
  <si>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</si>
  <si>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</si>
  <si>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</si>
  <si>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</si>
  <si>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</si>
  <si>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</si>
  <si>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</si>
  <si>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</si>
  <si>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</si>
  <si>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</si>
  <si>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</si>
  <si>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</si>
  <si>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</si>
  <si>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</si>
  <si>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</si>
  <si>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</si>
  <si>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</si>
  <si>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</si>
  <si>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</si>
  <si>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</si>
  <si>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</si>
  <si>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</si>
  <si>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</si>
  <si>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</si>
  <si>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</si>
  <si>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</si>
  <si>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</si>
  <si>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</si>
  <si>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</si>
  <si>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</si>
  <si>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</si>
  <si>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</si>
  <si>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</si>
  <si>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</si>
  <si>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</si>
  <si>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</si>
  <si>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</si>
  <si>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</si>
  <si>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</si>
  <si>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</si>
  <si>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</si>
  <si>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</si>
  <si>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</si>
  <si>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</si>
  <si>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</si>
  <si>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</si>
  <si>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</si>
  <si>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</si>
  <si>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</si>
  <si>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</si>
  <si>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</si>
  <si>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</si>
  <si>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</si>
  <si>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</si>
  <si>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</si>
  <si>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</si>
  <si>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</si>
  <si>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</si>
  <si>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</si>
  <si>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</si>
  <si>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</si>
  <si>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</si>
  <si>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</si>
  <si>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</si>
  <si>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</si>
  <si>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</si>
  <si>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</si>
  <si>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</si>
  <si>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</si>
  <si>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</si>
  <si>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</si>
  <si>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</si>
  <si>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</si>
  <si>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</si>
  <si>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</si>
  <si>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</si>
  <si>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</si>
  <si>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</si>
  <si>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</si>
  <si>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</si>
  <si>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</si>
  <si>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</si>
  <si>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</si>
  <si>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</si>
  <si>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</si>
  <si>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</si>
  <si>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</si>
  <si>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</si>
  <si>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</si>
  <si>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</si>
  <si>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</si>
  <si>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</si>
  <si>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</si>
  <si>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</si>
  <si>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</si>
  <si>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</si>
  <si>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</si>
  <si>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</si>
  <si>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</si>
  <si>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</si>
  <si>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</si>
  <si>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</si>
  <si>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</si>
  <si>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</si>
  <si>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</si>
  <si>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</si>
  <si>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</si>
  <si>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</si>
  <si>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</si>
  <si>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</si>
  <si>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</si>
  <si>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</si>
  <si>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</si>
  <si>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</si>
  <si>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</si>
  <si>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</si>
  <si>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</si>
  <si>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</si>
  <si>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</si>
  <si>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</si>
  <si>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</si>
  <si>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</si>
  <si>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</si>
  <si>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</si>
  <si>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</si>
  <si>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</si>
  <si>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</si>
  <si>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</si>
  <si>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</si>
  <si>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</si>
  <si>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</si>
  <si>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</si>
  <si>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</si>
  <si>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</si>
  <si>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</si>
  <si>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</si>
  <si>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</si>
  <si>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</si>
  <si>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</si>
  <si>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</si>
  <si>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</si>
  <si>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</si>
  <si>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</si>
  <si>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</si>
  <si>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</si>
  <si>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</si>
  <si>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</si>
  <si>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</si>
  <si>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</si>
  <si>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</si>
  <si>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</si>
  <si>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</si>
  <si>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</si>
  <si>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</si>
  <si>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</si>
  <si>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</si>
  <si>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</si>
  <si>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</si>
  <si>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</si>
  <si>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</si>
  <si>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</si>
  <si>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</si>
  <si>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</si>
  <si>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</si>
  <si>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</si>
  <si>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</si>
  <si>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</si>
  <si>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</si>
  <si>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</si>
  <si>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</si>
  <si>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</si>
  <si>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</si>
  <si>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</si>
  <si>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</si>
  <si>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</si>
  <si>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</si>
  <si>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</si>
  <si>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</si>
  <si>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</si>
  <si>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</si>
  <si>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</si>
  <si>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</si>
  <si>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</si>
  <si>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</si>
  <si>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</si>
  <si>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</si>
  <si>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</si>
  <si>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</si>
  <si>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</si>
  <si>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</si>
  <si>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</si>
  <si>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</si>
  <si>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</si>
  <si>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</si>
  <si>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</si>
  <si>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</si>
  <si>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</si>
  <si>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</si>
  <si>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</si>
  <si>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</si>
  <si>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</si>
  <si>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</si>
  <si>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</si>
  <si>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</si>
  <si>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</si>
  <si>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</si>
  <si>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</si>
  <si>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</si>
  <si>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</si>
  <si>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</si>
  <si>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</si>
  <si>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</si>
  <si>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</si>
  <si>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</si>
  <si>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</si>
  <si>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</si>
  <si>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</si>
  <si>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</si>
  <si>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</si>
  <si>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</si>
  <si>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</si>
  <si>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</si>
  <si>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</si>
  <si>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</si>
  <si>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</si>
  <si>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</si>
  <si>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</si>
  <si>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</si>
  <si>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</si>
  <si>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</si>
  <si>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</si>
  <si>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</si>
  <si>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</si>
  <si>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</si>
  <si>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</si>
  <si>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</si>
  <si>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</si>
  <si>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</si>
  <si>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</si>
  <si>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</si>
  <si>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</si>
  <si>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</si>
  <si>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</si>
  <si>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</si>
  <si>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</si>
  <si>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</si>
  <si>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</si>
  <si>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</si>
  <si>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</si>
  <si>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</si>
  <si>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</si>
  <si>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</si>
  <si>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</si>
  <si>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</si>
  <si>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</si>
  <si>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</si>
  <si>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</si>
  <si>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</si>
  <si>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</si>
  <si>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</si>
  <si>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</si>
  <si>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</si>
  <si>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</si>
  <si>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</si>
  <si>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</si>
  <si>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</si>
  <si>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</si>
  <si>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</si>
  <si>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</si>
  <si>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</si>
  <si>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</si>
  <si>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</si>
  <si>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</si>
  <si>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</si>
  <si>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</si>
  <si>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</si>
  <si>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</si>
  <si>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</si>
  <si>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</si>
  <si>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</si>
  <si>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</si>
  <si>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</si>
  <si>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</si>
  <si>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</si>
  <si>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</si>
  <si>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</si>
  <si>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</si>
  <si>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</si>
  <si>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</si>
  <si>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</si>
  <si>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</si>
  <si>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</si>
  <si>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</si>
  <si>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</si>
  <si>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</si>
  <si>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</si>
  <si>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</si>
  <si>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</si>
  <si>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</si>
  <si>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</si>
  <si>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</si>
  <si>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</si>
  <si>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</si>
  <si>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</si>
  <si>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</si>
  <si>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</si>
  <si>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</si>
  <si>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</si>
  <si>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</si>
  <si>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</si>
  <si>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</si>
  <si>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</si>
  <si>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</si>
  <si>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</si>
  <si>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</si>
  <si>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</si>
  <si>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</si>
  <si>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</si>
  <si>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</si>
  <si>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</si>
  <si>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</si>
  <si>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</si>
  <si>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</si>
  <si>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</si>
  <si>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</si>
  <si>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</si>
  <si>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</si>
  <si>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</si>
  <si>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</si>
  <si>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</si>
  <si>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</si>
  <si>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</si>
  <si>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</si>
  <si>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</si>
  <si>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</si>
  <si>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</si>
  <si>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</si>
  <si>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</si>
  <si>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</si>
  <si>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</si>
  <si>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</si>
  <si>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</si>
  <si>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</si>
  <si>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</si>
  <si>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</si>
  <si>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</si>
  <si>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</si>
  <si>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</si>
  <si>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</si>
  <si>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</si>
  <si>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</si>
  <si>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</si>
  <si>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</si>
  <si>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</si>
  <si>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</si>
  <si>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</si>
  <si>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</si>
  <si>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</si>
  <si>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</si>
  <si>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</si>
  <si>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</si>
  <si>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</si>
  <si>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</si>
  <si>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</si>
  <si>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</si>
  <si>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</si>
  <si>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</si>
  <si>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</si>
  <si>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</si>
  <si>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</si>
  <si>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</si>
  <si>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</si>
  <si>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</si>
  <si>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</si>
  <si>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</si>
  <si>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</si>
  <si>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</si>
  <si>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</si>
  <si>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</si>
  <si>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</si>
  <si>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</si>
  <si>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</si>
  <si>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</si>
  <si>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</si>
  <si>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</si>
  <si>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</si>
  <si>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</si>
  <si>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</si>
  <si>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</si>
  <si>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</si>
  <si>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</si>
  <si>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</si>
  <si>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</si>
  <si>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</si>
  <si>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</si>
  <si>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</si>
  <si>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</si>
  <si>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</si>
  <si>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</si>
  <si>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</si>
  <si>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</si>
  <si>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</si>
  <si>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</si>
  <si>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</si>
  <si>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</si>
  <si>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</si>
  <si>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</si>
  <si>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</si>
  <si>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</si>
  <si>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</si>
  <si>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</si>
  <si>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</si>
  <si>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</si>
  <si>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</si>
  <si>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</si>
  <si>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</si>
  <si>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</si>
  <si>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</si>
  <si>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</si>
  <si>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</si>
  <si>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</si>
  <si>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</si>
  <si>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</si>
  <si>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</si>
  <si>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</si>
  <si>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</si>
  <si>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</si>
  <si>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</si>
  <si>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</si>
  <si>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</si>
  <si>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</si>
  <si>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</si>
  <si>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</si>
  <si>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</si>
  <si>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</si>
  <si>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</si>
  <si>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</si>
  <si>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</si>
  <si>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</si>
  <si>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</si>
  <si>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</si>
  <si>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</si>
  <si>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</si>
  <si>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</si>
  <si>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</si>
  <si>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</si>
  <si>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</si>
  <si>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</si>
  <si>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</si>
  <si>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</si>
  <si>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</si>
  <si>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</si>
  <si>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</si>
  <si>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</si>
  <si>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</si>
  <si>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</si>
  <si>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</si>
  <si>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</si>
  <si>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</si>
  <si>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</si>
  <si>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</si>
  <si>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</si>
  <si>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</si>
  <si>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</si>
  <si>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</si>
  <si>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</si>
  <si>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</si>
  <si>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</si>
  <si>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</si>
  <si>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</si>
  <si>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</si>
  <si>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</si>
  <si>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</si>
  <si>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</si>
  <si>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</si>
  <si>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</si>
  <si>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</si>
  <si>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</si>
  <si>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</si>
  <si>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</si>
  <si>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</si>
  <si>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</si>
  <si>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</si>
  <si>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</si>
  <si>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</si>
  <si>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</si>
  <si>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</si>
  <si>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</si>
  <si>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</si>
  <si>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</si>
  <si>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</si>
  <si>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</si>
  <si>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</si>
  <si>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</si>
  <si>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</si>
  <si>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</si>
  <si>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</si>
  <si>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</si>
  <si>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</si>
  <si>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</si>
  <si>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</si>
  <si>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</si>
  <si>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</si>
  <si>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</si>
  <si>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</si>
  <si>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</si>
  <si>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</si>
  <si>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</si>
  <si>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</si>
  <si>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</si>
  <si>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</si>
  <si>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</si>
  <si>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</si>
  <si>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</si>
  <si>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</si>
  <si>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</si>
  <si>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</si>
  <si>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</si>
  <si>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</si>
  <si>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</si>
  <si>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</si>
  <si>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</si>
  <si>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</si>
  <si>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</si>
  <si>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</si>
  <si>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</si>
  <si>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</si>
  <si>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</si>
  <si>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</si>
  <si>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</si>
  <si>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</si>
  <si>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</si>
  <si>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</si>
  <si>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</si>
  <si>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</si>
  <si>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</si>
  <si>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</si>
  <si>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</si>
  <si>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</si>
  <si>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</si>
  <si>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</si>
  <si>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</si>
  <si>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</si>
  <si>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</si>
  <si>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</si>
  <si>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</si>
  <si>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</si>
  <si>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</si>
  <si>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</si>
  <si>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</si>
  <si>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</si>
  <si>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</si>
  <si>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</si>
  <si>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</si>
  <si>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</si>
  <si>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</si>
  <si>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</si>
  <si>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</si>
  <si>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</si>
  <si>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</si>
  <si>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</si>
  <si>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</si>
  <si>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</si>
  <si>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</si>
  <si>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</si>
  <si>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</si>
  <si>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</si>
  <si>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</si>
  <si>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</si>
  <si>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</si>
  <si>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</si>
  <si>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</si>
  <si>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</si>
  <si>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</si>
  <si>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</si>
  <si>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</si>
  <si>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</si>
  <si>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</si>
  <si>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</si>
  <si>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</si>
  <si>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</si>
  <si>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</si>
  <si>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</si>
  <si>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</si>
  <si>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</si>
  <si>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</si>
  <si>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</si>
  <si>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</si>
  <si>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</si>
  <si>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</si>
  <si>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</si>
  <si>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</si>
  <si>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</si>
  <si>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</si>
  <si>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</si>
  <si>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</si>
  <si>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</si>
  <si>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</si>
  <si>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</si>
  <si>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</si>
  <si>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</si>
  <si>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</si>
  <si>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</si>
  <si>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</si>
  <si>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</si>
  <si>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</si>
  <si>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</si>
  <si>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</si>
  <si>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</si>
  <si>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</si>
  <si>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</si>
  <si>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</si>
  <si>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</si>
  <si>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</si>
  <si>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</si>
  <si>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</si>
  <si>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</si>
  <si>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</si>
  <si>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</si>
  <si>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</si>
  <si>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</si>
  <si>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</si>
  <si>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</si>
  <si>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</si>
  <si>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</si>
  <si>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</si>
  <si>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</si>
  <si>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</si>
  <si>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</si>
  <si>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</si>
  <si>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</si>
  <si>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</si>
  <si>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</si>
  <si>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</si>
  <si>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</si>
  <si>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</si>
  <si>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</si>
  <si>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</si>
  <si>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</si>
  <si>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</si>
  <si>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</si>
  <si>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</si>
  <si>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</si>
  <si>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</si>
  <si>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</si>
  <si>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</si>
  <si>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</si>
  <si>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</si>
  <si>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</si>
  <si>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</si>
  <si>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</si>
  <si>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</si>
  <si>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</si>
  <si>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</si>
  <si>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</si>
  <si>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</si>
  <si>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</si>
  <si>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</si>
  <si>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</si>
  <si>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</si>
  <si>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</si>
  <si>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</si>
  <si>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</si>
  <si>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</si>
  <si>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</si>
  <si>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</si>
  <si>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</si>
  <si>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</si>
  <si>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</si>
  <si>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</si>
  <si>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</si>
  <si>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</si>
  <si>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</si>
  <si>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</si>
  <si>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</si>
  <si>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</si>
  <si>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</si>
  <si>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</si>
  <si>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</si>
  <si>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</si>
  <si>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</si>
  <si>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</si>
  <si>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</si>
  <si>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</si>
  <si>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</si>
  <si>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</si>
  <si>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</si>
  <si>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</si>
  <si>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</si>
  <si>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</si>
  <si>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</si>
  <si>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</si>
  <si>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</si>
  <si>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</si>
  <si>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</si>
  <si>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</si>
  <si>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</si>
  <si>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</si>
  <si>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</si>
  <si>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</si>
  <si>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</si>
  <si>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</si>
  <si>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</si>
  <si>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</si>
  <si>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</si>
  <si>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</si>
  <si>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</si>
  <si>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</si>
  <si>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</si>
  <si>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</si>
  <si>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</si>
  <si>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</si>
  <si>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</si>
  <si>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</si>
  <si>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</si>
  <si>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</si>
  <si>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</si>
  <si>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</si>
  <si>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</si>
  <si>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</si>
  <si>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</si>
  <si>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</si>
  <si>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</si>
  <si>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</si>
  <si>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</si>
  <si>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</si>
  <si>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</si>
  <si>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</si>
  <si>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</si>
  <si>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</si>
  <si>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</si>
  <si>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</si>
  <si>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</si>
  <si>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</si>
  <si>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</si>
  <si>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</si>
  <si>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</si>
  <si>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</si>
  <si>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</si>
  <si>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</si>
  <si>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</si>
  <si>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</si>
  <si>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</si>
  <si>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</si>
  <si>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</si>
  <si>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</si>
  <si>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</si>
  <si>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</si>
  <si>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</si>
  <si>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</si>
  <si>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</si>
  <si>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</si>
  <si>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</si>
  <si>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</si>
  <si>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</si>
  <si>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</si>
  <si>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</si>
  <si>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</si>
  <si>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</si>
  <si>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</si>
  <si>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</si>
  <si>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</si>
  <si>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</si>
  <si>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</si>
  <si>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</si>
  <si>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</si>
  <si>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</si>
  <si>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</si>
  <si>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</si>
  <si>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</si>
  <si>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</si>
  <si>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</si>
  <si>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</si>
  <si>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</si>
  <si>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</si>
  <si>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</si>
  <si>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</si>
  <si>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</si>
  <si>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</si>
  <si>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</si>
  <si>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</si>
  <si>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</si>
  <si>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</si>
  <si>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</si>
  <si>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</si>
  <si>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</si>
  <si>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</si>
  <si>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</si>
  <si>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</si>
  <si>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</si>
  <si>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</si>
  <si>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</si>
  <si>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</si>
  <si>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</si>
  <si>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</si>
  <si>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</si>
  <si>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</si>
  <si>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</si>
  <si>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</si>
  <si>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</si>
  <si>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</si>
  <si>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</si>
  <si>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</si>
  <si>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</si>
  <si>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</si>
  <si>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</si>
  <si>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</si>
  <si>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</si>
  <si>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</si>
  <si>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</si>
  <si>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</si>
  <si>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</si>
  <si>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</si>
  <si>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</si>
  <si>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</si>
  <si>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</si>
  <si>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</si>
  <si>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</si>
  <si>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</si>
  <si>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</si>
  <si>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</si>
  <si>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</si>
  <si>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</si>
  <si>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</si>
  <si>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</si>
  <si>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</si>
  <si>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</si>
  <si>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</si>
  <si>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</si>
  <si>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</si>
  <si>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</si>
  <si>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</si>
  <si>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</si>
  <si>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</si>
  <si>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</si>
  <si>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</si>
  <si>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</si>
  <si>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</si>
  <si>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</si>
  <si>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</si>
  <si>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</si>
  <si>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</si>
  <si>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</si>
  <si>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</si>
  <si>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</si>
  <si>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</si>
  <si>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</si>
  <si>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</si>
  <si>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</si>
  <si>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</si>
  <si>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</si>
  <si>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</si>
  <si>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</si>
  <si>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</si>
  <si>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</si>
  <si>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</si>
  <si>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</si>
  <si>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</si>
  <si>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</si>
  <si>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</si>
  <si>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</si>
  <si>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</si>
  <si>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</si>
  <si>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</si>
  <si>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</si>
  <si>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</si>
  <si>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</si>
  <si>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</si>
  <si>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</si>
  <si>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</si>
  <si>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</si>
  <si>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</si>
  <si>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</si>
  <si>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</si>
  <si>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</si>
  <si>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</si>
  <si>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</si>
  <si>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</si>
  <si>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</si>
  <si>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</si>
  <si>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</si>
  <si>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</si>
  <si>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</si>
  <si>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</si>
  <si>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</si>
  <si>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</si>
  <si>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</si>
  <si>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</si>
  <si>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</si>
  <si>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</si>
  <si>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</si>
  <si>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</si>
  <si>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</si>
  <si>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</si>
  <si>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</si>
  <si>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</si>
  <si>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</si>
  <si>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</si>
  <si>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</si>
  <si>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</si>
  <si>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</si>
  <si>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</si>
  <si>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</si>
  <si>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</si>
  <si>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</si>
  <si>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</si>
  <si>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</si>
  <si>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</si>
  <si>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</si>
  <si>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</si>
  <si>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</si>
  <si>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</si>
  <si>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</si>
  <si>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</si>
  <si>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</si>
  <si>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</si>
  <si>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</si>
  <si>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</si>
  <si>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</si>
  <si>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</si>
  <si>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</si>
  <si>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</si>
  <si>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</si>
  <si>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</si>
  <si>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</si>
  <si>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</si>
  <si>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</si>
  <si>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</si>
  <si>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</si>
  <si>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</si>
  <si>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</si>
  <si>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</si>
  <si>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</si>
  <si>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</si>
  <si>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</si>
  <si>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</si>
  <si>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</si>
  <si>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</si>
  <si>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</si>
  <si>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</si>
  <si>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</si>
  <si>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</si>
  <si>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</si>
  <si>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</si>
  <si>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</si>
  <si>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</si>
  <si>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</si>
  <si>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</si>
  <si>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</si>
  <si>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</si>
  <si>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</si>
  <si>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</si>
  <si>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</si>
  <si>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</si>
  <si>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</si>
  <si>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</si>
  <si>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</si>
  <si>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</si>
  <si>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</si>
  <si>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</si>
  <si>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</si>
  <si>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</si>
  <si>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</si>
  <si>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</si>
  <si>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</si>
  <si>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</si>
  <si>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</si>
  <si>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</si>
  <si>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</si>
  <si>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</si>
  <si>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</si>
  <si>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</si>
  <si>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</si>
  <si>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</si>
  <si>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</si>
  <si>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</si>
  <si>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</si>
  <si>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</si>
  <si>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</si>
  <si>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</si>
  <si>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</si>
  <si>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</si>
  <si>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</si>
  <si>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</si>
  <si>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</si>
  <si>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</si>
  <si>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</si>
  <si>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</si>
  <si>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</si>
  <si>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</si>
  <si>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</si>
  <si>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</si>
  <si>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</si>
  <si>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</si>
  <si>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</si>
  <si>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</si>
  <si>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</si>
  <si>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</si>
  <si>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</si>
  <si>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</si>
  <si>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</si>
  <si>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</si>
  <si>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</si>
  <si>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</si>
  <si>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</si>
  <si>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</si>
  <si>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</si>
  <si>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</si>
  <si>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</si>
  <si>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</si>
  <si>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</si>
  <si>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</si>
  <si>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</si>
  <si>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</si>
  <si>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</si>
  <si>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</si>
  <si>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</si>
  <si>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</si>
  <si>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</si>
  <si>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</si>
  <si>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</si>
  <si>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</si>
  <si>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</si>
  <si>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</si>
  <si>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</si>
  <si>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</si>
  <si>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</si>
  <si>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</si>
  <si>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</si>
  <si>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</si>
  <si>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</si>
  <si>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</si>
  <si>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</si>
  <si>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</si>
  <si>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</si>
  <si>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</si>
  <si>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</si>
  <si>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</si>
  <si>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</si>
  <si>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</si>
  <si>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</si>
  <si>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</si>
  <si>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</si>
  <si>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</si>
  <si>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</si>
  <si>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</si>
  <si>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</si>
  <si>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</si>
  <si>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</si>
  <si>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</si>
  <si>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</si>
  <si>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</si>
  <si>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</si>
  <si>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</si>
  <si>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</si>
  <si>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</si>
  <si>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</si>
  <si>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</si>
  <si>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</si>
  <si>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</si>
  <si>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</si>
  <si>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</si>
  <si>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</si>
  <si>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</si>
  <si>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</si>
  <si>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</si>
  <si>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</si>
  <si>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</si>
  <si>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</si>
  <si>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</si>
  <si>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</si>
  <si>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</si>
  <si>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</si>
  <si>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</si>
  <si>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</si>
  <si>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</si>
  <si>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</si>
  <si>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</si>
  <si>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</si>
  <si>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</si>
  <si>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</si>
  <si>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</si>
  <si>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</si>
  <si>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</si>
  <si>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</si>
  <si>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</si>
  <si>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</si>
  <si>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</si>
  <si>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</si>
  <si>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</si>
  <si>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</si>
  <si>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</si>
  <si>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</si>
  <si>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</si>
  <si>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</si>
  <si>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</si>
  <si>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</si>
  <si>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</si>
  <si>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</si>
  <si>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</si>
  <si>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</si>
  <si>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</si>
  <si>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</si>
  <si>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</si>
  <si>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</si>
  <si>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</si>
  <si>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</si>
  <si>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</si>
  <si>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</si>
  <si>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</si>
  <si>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</si>
  <si>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</si>
  <si>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</si>
  <si>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</si>
  <si>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</si>
  <si>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</si>
  <si>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</si>
  <si>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</si>
  <si>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</si>
  <si>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</si>
  <si>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</si>
  <si>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</si>
  <si>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</si>
  <si>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</si>
  <si>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</si>
  <si>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</si>
  <si>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</si>
  <si>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</si>
  <si>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</si>
  <si>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</si>
  <si>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</si>
  <si>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</si>
  <si>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</si>
  <si>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</si>
  <si>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</si>
  <si>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</si>
  <si>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</si>
  <si>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</si>
  <si>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</si>
  <si>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</si>
  <si>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</si>
  <si>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</si>
  <si>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</si>
  <si>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</si>
  <si>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</si>
  <si>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</si>
  <si>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</si>
  <si>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</si>
  <si>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</si>
  <si>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</si>
  <si>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</si>
  <si>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</si>
  <si>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</si>
  <si>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</si>
  <si>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</si>
  <si>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</si>
  <si>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</si>
  <si>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</si>
  <si>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</si>
  <si>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</si>
  <si>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</si>
  <si>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</si>
  <si>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</si>
  <si>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</si>
  <si>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</si>
  <si>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</si>
  <si>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</si>
  <si>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</si>
  <si>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</si>
  <si>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</si>
  <si>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</si>
  <si>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</si>
  <si>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</si>
  <si>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</si>
  <si>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</si>
  <si>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</si>
  <si>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</si>
  <si>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</si>
  <si>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</si>
  <si>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</si>
  <si>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</si>
  <si>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</si>
  <si>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</si>
  <si>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</si>
  <si>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</si>
  <si>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</si>
  <si>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</si>
  <si>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</si>
  <si>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</si>
  <si>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</si>
  <si>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</si>
  <si>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</si>
  <si>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</si>
  <si>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</si>
  <si>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</si>
  <si>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</si>
  <si>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</si>
  <si>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</si>
  <si>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</si>
  <si>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</si>
  <si>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</si>
  <si>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</si>
  <si>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</si>
  <si>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</si>
  <si>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</si>
  <si>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</si>
  <si>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</si>
  <si>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</si>
  <si>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</si>
  <si>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</si>
  <si>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</si>
  <si>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</si>
  <si>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</si>
  <si>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</si>
  <si>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</si>
  <si>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</si>
  <si>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</si>
  <si>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</si>
  <si>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</si>
  <si>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</si>
  <si>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</si>
  <si>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</si>
  <si>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</si>
  <si>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</si>
  <si>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</si>
  <si>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</si>
  <si>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</si>
  <si>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</si>
  <si>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</si>
  <si>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</si>
  <si>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</si>
  <si>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</si>
  <si>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</si>
  <si>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</si>
  <si>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</si>
  <si>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</si>
  <si>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</si>
  <si>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</si>
  <si>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</si>
  <si>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</si>
  <si>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</si>
  <si>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</si>
  <si>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</si>
  <si>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</si>
  <si>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</si>
  <si>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</si>
  <si>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</si>
  <si>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</si>
  <si>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</si>
  <si>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</si>
  <si>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</si>
  <si>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</si>
  <si>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</si>
  <si>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</si>
  <si>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</si>
  <si>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</si>
  <si>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</si>
  <si>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</si>
  <si>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</si>
  <si>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</si>
  <si>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</si>
  <si>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</si>
  <si>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</si>
  <si>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</si>
  <si>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</si>
  <si>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</si>
  <si>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</si>
  <si>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</si>
  <si>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</si>
  <si>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</si>
  <si>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</si>
  <si>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</si>
  <si>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</si>
  <si>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</si>
  <si>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</si>
  <si>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</si>
  <si>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</si>
  <si>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</si>
  <si>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</si>
  <si>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</si>
  <si>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</si>
  <si>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</si>
  <si>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</si>
  <si>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</si>
  <si>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</si>
  <si>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</si>
  <si>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</si>
  <si>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</si>
  <si>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</si>
  <si>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</si>
  <si>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</si>
  <si>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</si>
  <si>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</si>
  <si>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</si>
  <si>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</si>
  <si>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</si>
  <si>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</si>
  <si>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</si>
  <si>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</si>
  <si>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</si>
  <si>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</si>
  <si>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</si>
  <si>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</si>
  <si>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</si>
  <si>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</si>
  <si>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</si>
  <si>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</si>
  <si>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</si>
  <si>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</si>
  <si>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</si>
  <si>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</si>
  <si>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</si>
  <si>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</si>
  <si>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</si>
  <si>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</si>
  <si>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</si>
  <si>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</si>
  <si>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</si>
  <si>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</si>
  <si>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</si>
  <si>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</si>
  <si>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</si>
  <si>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</si>
  <si>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</si>
  <si>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</si>
  <si>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</si>
  <si>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</si>
  <si>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</si>
  <si>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</si>
  <si>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</si>
  <si>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</si>
  <si>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</si>
  <si>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</si>
  <si>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</si>
  <si>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</si>
  <si>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</si>
  <si>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</si>
  <si>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</si>
  <si>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</si>
  <si>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</si>
  <si>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</si>
  <si>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</si>
  <si>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</si>
  <si>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</si>
  <si>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</si>
  <si>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</si>
  <si>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</si>
  <si>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</si>
  <si>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</si>
  <si>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</si>
  <si>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</si>
  <si>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</si>
  <si>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</si>
  <si>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</si>
  <si>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</si>
  <si>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</si>
  <si>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</si>
  <si>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</si>
  <si>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</si>
  <si>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</si>
  <si>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</si>
  <si>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</si>
  <si>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</si>
  <si>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</si>
  <si>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</si>
  <si>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</si>
  <si>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</si>
  <si>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</si>
  <si>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</si>
  <si>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</si>
  <si>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</si>
  <si>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</si>
  <si>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</si>
  <si>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</si>
  <si>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</si>
  <si>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</si>
  <si>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</si>
  <si>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</si>
  <si>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</si>
  <si>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</si>
  <si>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</si>
  <si>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</si>
  <si>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</si>
  <si>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</si>
  <si>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</si>
  <si>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</si>
  <si>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</si>
  <si>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</si>
  <si>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</si>
  <si>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</si>
  <si>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</si>
  <si>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</si>
  <si>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</si>
  <si>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</si>
  <si>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</si>
  <si>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</si>
  <si>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</si>
  <si>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</si>
  <si>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</si>
  <si>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</si>
  <si>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</si>
  <si>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</si>
  <si>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</si>
  <si>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</si>
  <si>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</si>
  <si>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</si>
  <si>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</si>
  <si>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</si>
  <si>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</si>
  <si>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</si>
  <si>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</si>
  <si>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</si>
  <si>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</si>
  <si>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</si>
  <si>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</si>
  <si>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</si>
  <si>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</si>
  <si>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</si>
  <si>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</si>
  <si>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</si>
  <si>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</si>
  <si>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</si>
  <si>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</si>
  <si>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</si>
  <si>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</si>
  <si>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</si>
  <si>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</si>
  <si>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</si>
  <si>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</si>
  <si>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</si>
  <si>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</si>
  <si>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</si>
  <si>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</si>
  <si>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</si>
  <si>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</si>
  <si>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</si>
  <si>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</si>
  <si>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</si>
  <si>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</si>
  <si>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</si>
  <si>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</si>
  <si>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</si>
  <si>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</si>
  <si>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</si>
  <si>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</si>
  <si>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</si>
  <si>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</si>
  <si>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</si>
  <si>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</si>
  <si>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</si>
  <si>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</si>
  <si>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</si>
  <si>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</si>
  <si>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</si>
  <si>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</si>
  <si>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</si>
  <si>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</si>
  <si>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</si>
  <si>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</si>
  <si>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</si>
  <si>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</si>
  <si>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</si>
  <si>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</si>
  <si>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</si>
  <si>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</si>
  <si>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</si>
  <si>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</si>
  <si>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</si>
  <si>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</si>
  <si>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</si>
  <si>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</si>
  <si>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</si>
  <si>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</si>
  <si>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</si>
  <si>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</si>
  <si>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</si>
  <si>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</si>
  <si>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</si>
  <si>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</si>
  <si>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</si>
  <si>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</si>
  <si>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</si>
  <si>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</si>
  <si>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</si>
  <si>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</si>
  <si>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</si>
  <si>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</si>
  <si>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</si>
  <si>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</si>
  <si>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</si>
  <si>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</si>
  <si>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</si>
  <si>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</si>
  <si>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</si>
  <si>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</si>
  <si>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</si>
  <si>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</si>
  <si>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</si>
  <si>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</si>
  <si>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</si>
  <si>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</si>
  <si>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</si>
  <si>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</si>
  <si>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</si>
  <si>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</si>
  <si>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</si>
  <si>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</si>
  <si>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</si>
  <si>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</si>
  <si>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</si>
  <si>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</si>
  <si>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</si>
  <si>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</si>
  <si>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</si>
  <si>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</si>
  <si>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</si>
  <si>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</si>
  <si>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</si>
  <si>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</si>
  <si>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</si>
  <si>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</si>
  <si>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</si>
  <si>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</si>
  <si>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</si>
  <si>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</si>
  <si>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</si>
  <si>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</si>
  <si>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</si>
  <si>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</si>
  <si>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</si>
  <si>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</si>
  <si>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</si>
  <si>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</si>
  <si>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</si>
  <si>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</si>
  <si>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</si>
  <si>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</si>
  <si>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</si>
  <si>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</si>
  <si>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</si>
  <si>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</si>
  <si>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</si>
  <si>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</si>
  <si>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</si>
  <si>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</si>
  <si>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</si>
  <si>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</si>
  <si>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</si>
  <si>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</si>
  <si>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</si>
  <si>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</si>
  <si>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</si>
  <si>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</si>
  <si>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</si>
  <si>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</si>
  <si>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</si>
  <si>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</si>
  <si>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</si>
  <si>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</si>
  <si>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</si>
  <si>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</si>
  <si>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</si>
  <si>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</si>
  <si>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</si>
  <si>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</si>
  <si>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</si>
  <si>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</si>
  <si>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</si>
  <si>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</si>
  <si>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</si>
  <si>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</si>
  <si>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</si>
  <si>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</si>
  <si>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</si>
  <si>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</si>
  <si>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</si>
  <si>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</si>
  <si>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</si>
  <si>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</si>
  <si>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</si>
  <si>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</si>
  <si>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</si>
  <si>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</si>
  <si>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</si>
  <si>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</si>
  <si>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</si>
  <si>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</si>
  <si>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</si>
  <si>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</si>
  <si>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</si>
  <si>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</si>
  <si>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</si>
  <si>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</si>
  <si>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</si>
  <si>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</si>
  <si>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</si>
  <si>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</si>
  <si>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</si>
  <si>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</si>
  <si>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</si>
  <si>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</si>
  <si>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</si>
  <si>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</si>
  <si>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</si>
  <si>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</si>
  <si>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</si>
  <si>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</si>
  <si>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</si>
  <si>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</si>
  <si>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</si>
  <si>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</si>
  <si>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</si>
  <si>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</si>
  <si>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</si>
  <si>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</si>
  <si>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</si>
  <si>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</si>
  <si>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</si>
  <si>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</si>
  <si>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</si>
  <si>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</si>
  <si>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</si>
  <si>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</si>
  <si>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</si>
  <si>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</si>
  <si>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</si>
  <si>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</si>
  <si>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</si>
  <si>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</si>
  <si>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</si>
  <si>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</si>
  <si>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</si>
  <si>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</si>
  <si>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</si>
  <si>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</si>
  <si>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</si>
  <si>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</si>
  <si>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</si>
  <si>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</si>
  <si>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</si>
  <si>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</si>
  <si>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</si>
  <si>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</si>
  <si>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</si>
  <si>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</si>
  <si>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</si>
  <si>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</si>
  <si>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</si>
  <si>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</si>
  <si>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</si>
  <si>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</si>
  <si>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</si>
  <si>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</si>
  <si>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</si>
  <si>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</si>
  <si>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</si>
  <si>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</si>
  <si>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</si>
  <si>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</si>
  <si>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</si>
  <si>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</si>
  <si>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</si>
  <si>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</si>
  <si>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</si>
  <si>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</si>
  <si>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</si>
  <si>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</si>
  <si>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</si>
  <si>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</si>
  <si>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</si>
  <si>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</si>
  <si>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</si>
  <si>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</si>
  <si>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</si>
  <si>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</si>
  <si>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</si>
  <si>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</si>
  <si>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</si>
  <si>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</si>
  <si>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</si>
  <si>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</si>
  <si>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</si>
  <si>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</si>
  <si>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</si>
  <si>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</si>
  <si>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</si>
  <si>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</si>
  <si>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</si>
  <si>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</si>
  <si>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</si>
  <si>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</si>
  <si>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</si>
  <si>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</si>
  <si>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</si>
  <si>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</si>
  <si>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</si>
  <si>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</si>
  <si>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</si>
  <si>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</si>
  <si>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</si>
  <si>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</si>
  <si>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</si>
  <si>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</si>
  <si>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</si>
  <si>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</si>
  <si>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</si>
  <si>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</si>
  <si>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</si>
  <si>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</si>
  <si>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</si>
  <si>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</si>
  <si>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</si>
  <si>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</si>
  <si>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</si>
  <si>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</si>
  <si>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</si>
  <si>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</si>
  <si>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</si>
  <si>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</si>
  <si>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</si>
  <si>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</si>
  <si>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</si>
  <si>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</si>
  <si>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</si>
  <si>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</si>
  <si>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</si>
  <si>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</si>
  <si>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</si>
  <si>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</si>
  <si>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</si>
  <si>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</si>
  <si>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</si>
  <si>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</si>
  <si>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</si>
  <si>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</si>
  <si>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</si>
  <si>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</si>
  <si>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</si>
  <si>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</si>
  <si>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</si>
  <si>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</si>
  <si>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</si>
  <si>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</si>
  <si>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</si>
  <si>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</si>
  <si>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</si>
  <si>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</si>
  <si>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</si>
  <si>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</si>
  <si>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</si>
  <si>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</si>
  <si>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</si>
  <si>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</si>
  <si>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</si>
  <si>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</si>
  <si>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</si>
  <si>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</si>
  <si>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</si>
  <si>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</si>
  <si>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</si>
  <si>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</si>
  <si>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</si>
  <si>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</si>
  <si>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</si>
  <si>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</si>
  <si>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</si>
  <si>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</si>
  <si>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</si>
  <si>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</si>
  <si>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</si>
  <si>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</si>
  <si>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</si>
  <si>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</si>
  <si>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</si>
  <si>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</si>
  <si>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</si>
  <si>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</si>
  <si>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</si>
  <si>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</si>
  <si>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</si>
  <si>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</si>
  <si>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</si>
  <si>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</si>
  <si>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</si>
  <si>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</si>
  <si>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</si>
  <si>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</si>
  <si>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</si>
  <si>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</si>
  <si>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</si>
  <si>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</si>
  <si>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</si>
  <si>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</si>
  <si>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</si>
  <si>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</si>
  <si>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</si>
  <si>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</si>
  <si>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</si>
  <si>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</si>
  <si>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</si>
  <si>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</si>
  <si>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</si>
  <si>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</si>
  <si>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</si>
  <si>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</si>
  <si>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</si>
  <si>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</si>
  <si>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</si>
  <si>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</si>
  <si>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</si>
  <si>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</si>
  <si>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</si>
  <si>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</si>
  <si>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</si>
  <si>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</si>
  <si>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</si>
  <si>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</si>
  <si>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</si>
  <si>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</si>
  <si>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</si>
  <si>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</si>
  <si>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</si>
  <si>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</si>
  <si>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</si>
  <si>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</si>
  <si>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</si>
  <si>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</si>
  <si>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</si>
  <si>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</si>
  <si>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</si>
  <si>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</si>
  <si>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</si>
  <si>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</si>
  <si>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</si>
  <si>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</si>
  <si>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</si>
  <si>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</si>
  <si>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</si>
  <si>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</si>
  <si>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</si>
  <si>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</si>
  <si>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</si>
  <si>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</si>
  <si>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</si>
  <si>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</si>
  <si>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</si>
  <si>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</si>
  <si>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</si>
  <si>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</si>
  <si>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</si>
  <si>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</si>
  <si>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</si>
  <si>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</si>
  <si>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</si>
  <si>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</si>
  <si>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</si>
  <si>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</si>
  <si>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</si>
  <si>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</si>
  <si>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</si>
  <si>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</si>
  <si>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</si>
  <si>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</si>
  <si>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</si>
  <si>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</si>
  <si>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</si>
  <si>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</si>
  <si>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</si>
  <si>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</si>
  <si>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</si>
  <si>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</si>
  <si>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</si>
  <si>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</si>
  <si>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</si>
  <si>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</si>
  <si>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</si>
  <si>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</si>
  <si>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</si>
  <si>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</si>
  <si>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</si>
  <si>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</si>
  <si>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</si>
  <si>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</si>
  <si>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</si>
  <si>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</si>
  <si>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</si>
  <si>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</si>
  <si>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</si>
  <si>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</si>
  <si>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</si>
  <si>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</si>
  <si>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</si>
  <si>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</si>
  <si>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</si>
  <si>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</si>
  <si>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</si>
  <si>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</si>
  <si>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</si>
  <si>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</si>
  <si>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</si>
  <si>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</si>
  <si>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</si>
  <si>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</si>
  <si>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</si>
  <si>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</si>
  <si>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</si>
  <si>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</si>
  <si>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</si>
  <si>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</si>
  <si>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</si>
  <si>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</si>
  <si>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</si>
  <si>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</si>
  <si>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</si>
  <si>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</si>
  <si>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</si>
  <si>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</si>
  <si>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</si>
  <si>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</si>
  <si>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</si>
  <si>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</si>
  <si>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</si>
  <si>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</si>
  <si>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</si>
  <si>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</si>
  <si>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</si>
  <si>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</si>
  <si>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</si>
  <si>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</si>
  <si>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</si>
  <si>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</si>
  <si>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</si>
  <si>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</si>
  <si>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</si>
  <si>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</si>
  <si>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</si>
  <si>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</si>
  <si>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</si>
  <si>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</si>
  <si>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</si>
  <si>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</si>
  <si>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</si>
  <si>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</si>
  <si>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</si>
  <si>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</si>
  <si>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</si>
  <si>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</si>
  <si>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</si>
  <si>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</si>
  <si>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</si>
  <si>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</si>
  <si>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</si>
  <si>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</si>
  <si>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</si>
  <si>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</si>
  <si>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</si>
  <si>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</si>
  <si>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</si>
  <si>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</si>
  <si>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</si>
  <si>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</si>
  <si>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</si>
  <si>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</si>
  <si>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</si>
  <si>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</si>
  <si>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</si>
  <si>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</si>
  <si>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</si>
  <si>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</si>
  <si>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</si>
  <si>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</si>
  <si>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</si>
  <si>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</si>
  <si>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</si>
  <si>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</si>
  <si>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</si>
  <si>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</si>
  <si>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</si>
  <si>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</si>
  <si>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</si>
  <si>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</si>
  <si>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</si>
  <si>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</si>
  <si>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</si>
  <si>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</si>
  <si>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</si>
  <si>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</si>
  <si>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</si>
  <si>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</si>
  <si>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</si>
  <si>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</si>
  <si>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</si>
  <si>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</si>
  <si>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</si>
  <si>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</si>
  <si>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</si>
  <si>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</si>
  <si>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</si>
  <si>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</si>
  <si>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</si>
  <si>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</si>
  <si>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</si>
  <si>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</si>
  <si>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</si>
  <si>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</si>
  <si>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</si>
  <si>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</si>
  <si>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</si>
  <si>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</si>
  <si>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</si>
  <si>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</si>
  <si>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</si>
  <si>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</si>
  <si>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</si>
  <si>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</si>
  <si>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</si>
  <si>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</si>
  <si>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</si>
  <si>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</si>
  <si>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</si>
  <si>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</si>
  <si>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</si>
  <si>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</si>
  <si>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</si>
  <si>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</si>
  <si>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</si>
  <si>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</si>
  <si>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</si>
  <si>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</si>
  <si>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</si>
  <si>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</si>
  <si>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</si>
  <si>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</si>
  <si>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</si>
  <si>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</si>
  <si>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</si>
  <si>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</si>
  <si>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</si>
  <si>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</si>
  <si>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</si>
  <si>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</si>
  <si>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</si>
  <si>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</si>
  <si>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</si>
  <si>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</si>
  <si>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</si>
  <si>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</si>
  <si>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</si>
  <si>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</si>
  <si>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</si>
  <si>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</si>
  <si>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</si>
  <si>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</si>
  <si>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</si>
  <si>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</si>
  <si>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</si>
  <si>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</si>
  <si>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</si>
  <si>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</si>
  <si>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</si>
  <si>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</si>
  <si>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</si>
  <si>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</si>
  <si>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</si>
  <si>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</si>
  <si>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</si>
  <si>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</si>
  <si>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</si>
  <si>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</si>
  <si>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</si>
  <si>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</si>
  <si>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</si>
  <si>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</si>
  <si>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</si>
  <si>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</si>
  <si>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</si>
  <si>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</si>
  <si>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</si>
  <si>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</si>
  <si>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</si>
  <si>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</si>
  <si>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</si>
  <si>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</si>
  <si>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</si>
  <si>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</si>
  <si>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</si>
  <si>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</si>
  <si>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</si>
  <si>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</si>
  <si>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</si>
  <si>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</si>
  <si>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</si>
  <si>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</si>
  <si>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</si>
  <si>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</si>
  <si>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</si>
  <si>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</si>
  <si>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</si>
  <si>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</si>
  <si>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</si>
  <si>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</si>
  <si>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</si>
  <si>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</si>
  <si>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</si>
  <si>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</si>
  <si>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</si>
  <si>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</si>
  <si>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</si>
  <si>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</si>
  <si>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</si>
  <si>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</si>
  <si>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</si>
  <si>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</si>
  <si>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</si>
  <si>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</si>
  <si>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</si>
  <si>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</si>
  <si>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</si>
  <si>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</si>
  <si>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</si>
  <si>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</si>
  <si>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</si>
  <si>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</si>
  <si>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</si>
  <si>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</si>
  <si>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</si>
  <si>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</si>
  <si>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</si>
  <si>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</si>
  <si>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</si>
  <si>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</si>
  <si>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</si>
  <si>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</si>
  <si>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</si>
  <si>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</si>
  <si>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</si>
  <si>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</si>
  <si>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</si>
  <si>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</si>
  <si>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</si>
  <si>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</si>
  <si>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</si>
  <si>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</si>
  <si>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</si>
  <si>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</si>
  <si>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</si>
  <si>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</si>
  <si>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</si>
  <si>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</si>
  <si>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</si>
  <si>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</si>
  <si>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</si>
  <si>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</si>
  <si>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</si>
  <si>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</si>
  <si>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</si>
  <si>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</si>
  <si>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</si>
  <si>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</si>
  <si>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</si>
  <si>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</si>
  <si>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</si>
  <si>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</si>
  <si>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</si>
  <si>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</si>
  <si>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</si>
  <si>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</si>
  <si>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</si>
  <si>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</si>
  <si>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</si>
  <si>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</si>
  <si>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</si>
  <si>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</si>
  <si>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</si>
  <si>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</si>
  <si>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</si>
  <si>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</si>
  <si>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</si>
  <si>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</si>
  <si>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</si>
  <si>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</si>
  <si>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</si>
  <si>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</si>
  <si>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</si>
  <si>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</si>
  <si>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</si>
  <si>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</si>
  <si>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</si>
  <si>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</si>
  <si>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</si>
  <si>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</si>
  <si>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</si>
  <si>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</si>
  <si>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</si>
  <si>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</si>
  <si>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</si>
  <si>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</si>
  <si>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</si>
  <si>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</si>
  <si>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</si>
  <si>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</si>
  <si>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</si>
  <si>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</si>
  <si>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</si>
  <si>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</si>
  <si>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</si>
  <si>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</si>
  <si>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</si>
  <si>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</si>
  <si>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</si>
  <si>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</si>
  <si>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</si>
  <si>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</si>
  <si>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</si>
  <si>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</si>
  <si>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</si>
  <si>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</si>
  <si>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</si>
  <si>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</si>
  <si>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</si>
  <si>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</si>
  <si>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</si>
  <si>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</si>
  <si>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</si>
  <si>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</si>
  <si>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</si>
  <si>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</si>
  <si>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</si>
  <si>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</si>
  <si>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</si>
  <si>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</si>
  <si>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</si>
  <si>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</si>
  <si>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</si>
  <si>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</si>
  <si>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</si>
  <si>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</si>
  <si>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</si>
  <si>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</si>
  <si>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</si>
  <si>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</si>
  <si>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</si>
  <si>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</si>
  <si>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</si>
  <si>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</si>
  <si>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</si>
  <si>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</si>
  <si>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</si>
  <si>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</si>
  <si>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</si>
  <si>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</si>
  <si>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</si>
  <si>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</si>
  <si>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</si>
  <si>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</si>
  <si>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</si>
  <si>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</si>
  <si>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</si>
  <si>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</si>
  <si>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</si>
  <si>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</si>
  <si>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</si>
  <si>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</si>
  <si>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</si>
  <si>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</si>
  <si>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</si>
  <si>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</si>
  <si>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</si>
  <si>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</si>
  <si>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</si>
  <si>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</si>
  <si>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</si>
  <si>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</si>
  <si>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</si>
  <si>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</si>
  <si>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</si>
  <si>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</si>
  <si>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</si>
  <si>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</si>
  <si>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</si>
  <si>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</si>
  <si>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</si>
  <si>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</si>
  <si>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</si>
  <si>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</si>
  <si>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</si>
  <si>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</si>
  <si>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</si>
  <si>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</si>
  <si>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</si>
  <si>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</si>
  <si>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</si>
  <si>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</si>
  <si>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</si>
  <si>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</si>
  <si>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</si>
  <si>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</si>
  <si>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</si>
  <si>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</si>
  <si>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</si>
  <si>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</si>
  <si>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</si>
  <si>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</si>
  <si>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</si>
  <si>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</si>
  <si>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</si>
  <si>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</si>
  <si>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</si>
  <si>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</si>
  <si>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</si>
  <si>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</si>
  <si>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</si>
  <si>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</si>
  <si>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</si>
  <si>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</si>
  <si>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</si>
  <si>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</si>
  <si>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</si>
  <si>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</si>
  <si>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</si>
  <si>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</si>
  <si>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</si>
  <si>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</si>
  <si>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</si>
  <si>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</si>
  <si>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</si>
  <si>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</si>
  <si>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</si>
  <si>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</si>
  <si>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</si>
  <si>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</si>
  <si>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</si>
  <si>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</si>
  <si>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</si>
  <si>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</si>
  <si>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</si>
  <si>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</si>
  <si>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</si>
  <si>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</si>
  <si>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</si>
  <si>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</si>
  <si>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</si>
  <si>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</si>
  <si>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</si>
  <si>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</si>
  <si>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</si>
  <si>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</si>
  <si>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</si>
  <si>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</si>
  <si>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</si>
  <si>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</si>
  <si>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</si>
  <si>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</si>
  <si>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</si>
  <si>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</si>
  <si>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</si>
  <si>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</si>
  <si>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</si>
  <si>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</si>
  <si>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</si>
  <si>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</si>
  <si>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</si>
  <si>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</si>
  <si>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</si>
  <si>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</si>
  <si>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</si>
  <si>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</si>
  <si>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</si>
  <si>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</si>
  <si>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</si>
  <si>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</si>
  <si>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</si>
  <si>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</si>
  <si>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</si>
  <si>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</si>
  <si>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</si>
  <si>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</si>
  <si>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</si>
  <si>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</si>
  <si>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</si>
  <si>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</si>
  <si>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</si>
  <si>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</si>
  <si>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</si>
  <si>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</si>
  <si>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</si>
  <si>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</si>
  <si>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</si>
  <si>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</si>
  <si>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</si>
  <si>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</si>
  <si>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</si>
  <si>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</si>
  <si>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</si>
  <si>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</si>
  <si>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</si>
  <si>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</si>
  <si>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</si>
  <si>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</si>
  <si>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</si>
  <si>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</si>
  <si>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</si>
  <si>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</si>
  <si>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</si>
  <si>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</si>
  <si>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</si>
  <si>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</si>
  <si>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</si>
  <si>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</si>
  <si>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</si>
  <si>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</si>
  <si>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</si>
  <si>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</si>
  <si>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</si>
  <si>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</si>
  <si>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</si>
  <si>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</si>
  <si>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</si>
  <si>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</si>
  <si>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</si>
  <si>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</si>
  <si>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</si>
  <si>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</si>
  <si>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</si>
  <si>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</si>
  <si>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</si>
  <si>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</si>
  <si>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</si>
  <si>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</si>
  <si>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</si>
  <si>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</si>
  <si>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</si>
  <si>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</si>
  <si>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</si>
  <si>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</si>
  <si>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</si>
  <si>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</si>
  <si>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</si>
  <si>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</si>
  <si>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</si>
  <si>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</si>
  <si>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</si>
  <si>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</si>
  <si>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</si>
  <si>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</si>
  <si>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</si>
  <si>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</si>
  <si>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</si>
  <si>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</si>
  <si>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</si>
  <si>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</si>
  <si>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</si>
  <si>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</si>
  <si>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</si>
  <si>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</si>
  <si>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</si>
  <si>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</si>
  <si>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</si>
  <si>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</si>
  <si>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</si>
  <si>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</si>
  <si>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</si>
  <si>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</si>
  <si>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</si>
  <si>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</si>
  <si>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</si>
  <si>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</si>
  <si>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</si>
  <si>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</si>
  <si>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</si>
  <si>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</si>
  <si>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</si>
  <si>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</si>
  <si>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</si>
  <si>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</si>
  <si>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</si>
  <si>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</si>
  <si>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</si>
  <si>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</si>
  <si>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</si>
  <si>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</si>
  <si>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</si>
  <si>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</si>
  <si>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</si>
  <si>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</si>
  <si>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</si>
  <si>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</si>
  <si>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</si>
  <si>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</si>
  <si>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</si>
  <si>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</si>
  <si>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</si>
  <si>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</si>
  <si>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</si>
  <si>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</si>
  <si>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</si>
  <si>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</si>
  <si>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</si>
  <si>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</si>
  <si>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</si>
  <si>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</si>
  <si>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</si>
  <si>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</si>
  <si>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</si>
  <si>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</si>
  <si>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</si>
  <si>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</si>
  <si>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</si>
  <si>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</si>
  <si>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</si>
  <si>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</si>
  <si>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</si>
  <si>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</si>
  <si>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</si>
  <si>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</si>
  <si>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</si>
  <si>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</si>
  <si>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</si>
  <si>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</si>
  <si>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</si>
  <si>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</si>
  <si>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</si>
  <si>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</si>
  <si>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</si>
  <si>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</si>
  <si>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</si>
  <si>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</si>
  <si>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</si>
  <si>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</si>
  <si>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</si>
  <si>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</si>
  <si>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</si>
  <si>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</si>
  <si>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</si>
  <si>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</si>
  <si>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</si>
  <si>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</si>
  <si>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</si>
  <si>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</si>
  <si>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</si>
  <si>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</si>
  <si>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</si>
  <si>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</si>
  <si>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</si>
  <si>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</si>
  <si>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</si>
  <si>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</si>
  <si>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</si>
  <si>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</si>
  <si>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</si>
  <si>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</si>
  <si>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</si>
  <si>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</si>
  <si>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</si>
  <si>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</si>
  <si>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</si>
  <si>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</si>
  <si>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</si>
  <si>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</si>
  <si>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</si>
  <si>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</si>
  <si>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</si>
  <si>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</si>
  <si>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</si>
  <si>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</si>
  <si>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</si>
  <si>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</si>
  <si>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</si>
  <si>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</si>
  <si>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</si>
  <si>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</si>
  <si>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</si>
  <si>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</si>
  <si>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</si>
  <si>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</si>
  <si>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</si>
  <si>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</si>
  <si>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</si>
  <si>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</si>
  <si>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</si>
  <si>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</si>
  <si>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</si>
  <si>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</si>
  <si>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</si>
  <si>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</si>
  <si>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</si>
  <si>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</si>
  <si>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</si>
  <si>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</si>
  <si>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</si>
  <si>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</si>
  <si>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</si>
  <si>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</si>
  <si>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</si>
  <si>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</si>
  <si>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</si>
  <si>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</si>
  <si>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</si>
  <si>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</si>
  <si>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</si>
  <si>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</si>
  <si>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</si>
  <si>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</si>
  <si>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</si>
  <si>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</si>
  <si>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</si>
  <si>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</si>
  <si>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</si>
  <si>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</si>
  <si>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</si>
  <si>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</si>
  <si>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</si>
  <si>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</si>
  <si>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</si>
  <si>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</si>
  <si>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</si>
  <si>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</si>
  <si>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</si>
  <si>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</si>
  <si>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</si>
  <si>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</si>
  <si>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</si>
  <si>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</si>
  <si>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</si>
  <si>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</si>
  <si>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</si>
  <si>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</si>
  <si>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</si>
  <si>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</si>
  <si>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</si>
  <si>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</si>
  <si>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</si>
  <si>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</si>
  <si>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</si>
  <si>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</si>
  <si>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</si>
  <si>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</si>
  <si>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</si>
  <si>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</si>
  <si>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</si>
  <si>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</si>
  <si>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</si>
  <si>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</si>
  <si>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</si>
  <si>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</si>
  <si>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</si>
  <si>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</si>
  <si>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</si>
  <si>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</si>
  <si>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</si>
  <si>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</si>
  <si>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</si>
  <si>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</si>
  <si>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</si>
  <si>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</si>
  <si>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</si>
  <si>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</si>
  <si>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</si>
  <si>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</si>
  <si>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</si>
  <si>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</si>
  <si>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</si>
  <si>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</si>
  <si>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</si>
  <si>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</si>
  <si>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</si>
  <si>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</si>
  <si>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</si>
  <si>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</si>
  <si>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</si>
  <si>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</si>
  <si>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</si>
  <si>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</si>
  <si>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</si>
  <si>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</si>
  <si>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</si>
  <si>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</si>
  <si>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</si>
  <si>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</si>
  <si>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</si>
  <si>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</si>
  <si>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</si>
  <si>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</si>
  <si>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</si>
  <si>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</si>
  <si>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</si>
  <si>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</si>
  <si>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</si>
  <si>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</si>
  <si>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</si>
  <si>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</si>
  <si>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</si>
  <si>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</si>
  <si>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</si>
  <si>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</si>
  <si>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</si>
  <si>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</si>
  <si>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</si>
  <si>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</si>
  <si>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</si>
  <si>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</si>
  <si>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</si>
  <si>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</si>
  <si>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</si>
  <si>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</si>
  <si>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</si>
  <si>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</si>
  <si>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</si>
  <si>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</si>
  <si>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</si>
  <si>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</si>
  <si>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</si>
  <si>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</si>
  <si>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</si>
  <si>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</si>
  <si>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</si>
  <si>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</si>
  <si>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</si>
  <si>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</si>
  <si>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</si>
  <si>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</si>
  <si>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</si>
  <si>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</si>
  <si>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</si>
  <si>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</si>
  <si>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</si>
  <si>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</si>
  <si>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</si>
  <si>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</si>
  <si>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</si>
  <si>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</si>
  <si>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</si>
  <si>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</si>
  <si>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</si>
  <si>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</si>
  <si>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</si>
  <si>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</si>
  <si>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</si>
  <si>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</si>
  <si>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</si>
  <si>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</si>
  <si>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</si>
  <si>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</si>
  <si>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</si>
  <si>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</si>
  <si>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</si>
  <si>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</si>
  <si>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</si>
  <si>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</si>
  <si>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</si>
  <si>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</si>
  <si>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</si>
  <si>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</si>
  <si>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</si>
  <si>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</si>
  <si>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</si>
  <si>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</si>
  <si>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</si>
  <si>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</si>
  <si>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</si>
  <si>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</si>
  <si>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</si>
  <si>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</si>
  <si>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</si>
  <si>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</si>
  <si>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</si>
  <si>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</si>
  <si>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</si>
  <si>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</si>
  <si>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</si>
  <si>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</si>
  <si>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</si>
  <si>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</si>
  <si>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</si>
  <si>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</si>
  <si>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</si>
  <si>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</si>
  <si>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</si>
  <si>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</si>
  <si>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</si>
  <si>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</si>
  <si>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</si>
  <si>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</si>
  <si>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</si>
  <si>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</si>
  <si>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</si>
  <si>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</si>
  <si>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</si>
  <si>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</si>
  <si>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</si>
  <si>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</si>
  <si>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</si>
  <si>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</si>
  <si>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</si>
  <si>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</si>
  <si>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</si>
  <si>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</si>
  <si>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</si>
  <si>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</si>
  <si>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</si>
  <si>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</si>
  <si>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</si>
  <si>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</si>
  <si>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</si>
  <si>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</si>
  <si>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</si>
  <si>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</si>
  <si>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</si>
  <si>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</si>
  <si>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</si>
  <si>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</si>
  <si>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</si>
  <si>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</si>
  <si>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</si>
  <si>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</si>
  <si>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</si>
  <si>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</si>
  <si>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</si>
  <si>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</si>
  <si>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</si>
  <si>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</si>
  <si>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</si>
  <si>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</si>
  <si>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</si>
  <si>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</si>
  <si>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</si>
  <si>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</si>
  <si>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</si>
  <si>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</si>
  <si>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</si>
  <si>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</si>
  <si>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</si>
  <si>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</si>
  <si>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</si>
  <si>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</si>
  <si>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</si>
  <si>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</si>
  <si>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</si>
  <si>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</si>
  <si>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</si>
  <si>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</si>
  <si>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</si>
  <si>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</si>
  <si>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</si>
  <si>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</si>
  <si>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</si>
  <si>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</si>
  <si>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</si>
  <si>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</si>
  <si>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</si>
  <si>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</si>
  <si>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</si>
  <si>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</si>
  <si>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</si>
  <si>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</si>
  <si>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</si>
  <si>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</si>
  <si>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</si>
  <si>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</si>
  <si>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</si>
  <si>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</si>
  <si>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</si>
  <si>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</si>
  <si>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</si>
  <si>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</si>
  <si>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</si>
  <si>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</si>
  <si>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</si>
  <si>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</si>
  <si>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</si>
  <si>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</si>
  <si>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</si>
  <si>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</si>
  <si>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</si>
  <si>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</si>
  <si>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</si>
  <si>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</si>
  <si>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</si>
  <si>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</si>
  <si>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</si>
  <si>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</si>
  <si>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</si>
  <si>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</si>
  <si>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</si>
  <si>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</si>
  <si>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</si>
  <si>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</si>
  <si>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</si>
  <si>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</si>
  <si>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</si>
  <si>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</si>
  <si>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</si>
  <si>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</si>
  <si>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</si>
  <si>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</si>
  <si>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</si>
  <si>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</si>
  <si>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</si>
  <si>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</si>
  <si>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</si>
  <si>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</si>
  <si>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</si>
  <si>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</si>
  <si>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</si>
  <si>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</si>
  <si>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</si>
  <si>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</si>
  <si>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</si>
  <si>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</si>
  <si>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</si>
  <si>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</si>
  <si>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</si>
  <si>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</si>
  <si>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</si>
  <si>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</si>
  <si>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</si>
  <si>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</si>
  <si>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</si>
  <si>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</si>
  <si>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</si>
  <si>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</si>
  <si>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</si>
  <si>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</si>
  <si>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</si>
  <si>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</si>
  <si>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</si>
  <si>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</si>
  <si>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</si>
  <si>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</si>
  <si>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</si>
  <si>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</si>
  <si>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</si>
  <si>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</si>
  <si>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</si>
  <si>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</si>
  <si>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</si>
  <si>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</si>
  <si>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</si>
  <si>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</si>
  <si>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</si>
  <si>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</si>
  <si>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</si>
  <si>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</si>
  <si>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</si>
  <si>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</si>
  <si>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</si>
  <si>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</si>
  <si>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</si>
  <si>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</si>
  <si>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</si>
  <si>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</si>
  <si>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</si>
  <si>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</si>
  <si>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</si>
  <si>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</si>
  <si>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</si>
  <si>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</si>
  <si>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</si>
  <si>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</si>
  <si>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</si>
  <si>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</si>
  <si>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</si>
  <si>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</si>
  <si>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</si>
  <si>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</si>
  <si>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</si>
  <si>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</si>
  <si>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</si>
  <si>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</si>
  <si>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</si>
  <si>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</si>
  <si>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</si>
  <si>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</si>
  <si>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</si>
  <si>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</si>
  <si>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</si>
  <si>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</si>
  <si>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</si>
  <si>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</si>
  <si>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</si>
  <si>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</si>
  <si>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</si>
  <si>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</si>
  <si>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</si>
  <si>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</si>
  <si>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</si>
  <si>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</si>
  <si>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</si>
  <si>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</si>
  <si>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</si>
  <si>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</si>
  <si>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</si>
  <si>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</si>
  <si>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</si>
  <si>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</si>
  <si>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</si>
  <si>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</si>
  <si>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</si>
  <si>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</si>
  <si>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</si>
  <si>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</si>
  <si>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</si>
  <si>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</si>
  <si>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</si>
  <si>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</si>
  <si>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</si>
  <si>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</si>
  <si>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</si>
  <si>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</si>
  <si>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</si>
  <si>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</si>
  <si>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</si>
  <si>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</si>
  <si>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</si>
  <si>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</si>
  <si>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</si>
  <si>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</si>
  <si>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</si>
  <si>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</si>
  <si>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</si>
  <si>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</si>
  <si>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</si>
  <si>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</si>
  <si>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</si>
  <si>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</si>
  <si>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</si>
  <si>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</si>
  <si>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</si>
  <si>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</si>
  <si>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</si>
  <si>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</si>
  <si>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</si>
  <si>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</si>
  <si>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</si>
  <si>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</si>
  <si>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</si>
  <si>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</si>
  <si>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</si>
  <si>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</si>
  <si>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</si>
  <si>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</si>
  <si>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</si>
  <si>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</si>
  <si>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</si>
  <si>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</si>
  <si>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</si>
  <si>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</si>
  <si>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</si>
  <si>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</si>
  <si>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</si>
  <si>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</si>
  <si>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</si>
  <si>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</si>
  <si>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</si>
  <si>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</si>
  <si>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</si>
  <si>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</si>
  <si>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</si>
  <si>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</si>
  <si>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</si>
  <si>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</si>
  <si>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</si>
  <si>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</si>
  <si>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</si>
  <si>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</si>
  <si>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</si>
  <si>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</si>
  <si>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</si>
  <si>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</si>
  <si>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</si>
  <si>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</si>
  <si>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</si>
  <si>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</si>
  <si>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</si>
  <si>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</si>
  <si>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</si>
  <si>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</si>
  <si>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</si>
  <si>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</si>
  <si>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</si>
  <si>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</si>
  <si>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</si>
  <si>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</si>
  <si>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</si>
  <si>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</si>
  <si>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</si>
  <si>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</si>
  <si>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</si>
  <si>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</si>
  <si>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</si>
  <si>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</si>
  <si>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</si>
  <si>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</si>
  <si>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</si>
  <si>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</si>
  <si>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</si>
  <si>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</si>
  <si>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</si>
  <si>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</si>
  <si>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</si>
  <si>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</si>
  <si>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</si>
  <si>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</si>
  <si>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</si>
  <si>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</si>
  <si>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</si>
  <si>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</si>
  <si>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</si>
  <si>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</si>
  <si>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</si>
  <si>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</si>
  <si>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</si>
  <si>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</si>
  <si>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</si>
  <si>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</si>
  <si>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</si>
  <si>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</si>
  <si>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</si>
  <si>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</si>
  <si>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</si>
  <si>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</si>
  <si>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</si>
  <si>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</si>
  <si>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</si>
  <si>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</si>
  <si>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</si>
  <si>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</si>
  <si>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</si>
  <si>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</si>
  <si>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</si>
  <si>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</si>
  <si>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</si>
  <si>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</si>
  <si>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</si>
  <si>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</si>
  <si>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</si>
  <si>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</si>
  <si>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</si>
  <si>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</si>
  <si>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</si>
  <si>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</si>
  <si>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</si>
  <si>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</si>
  <si>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</si>
  <si>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</si>
  <si>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</si>
  <si>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</si>
  <si>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</si>
  <si>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</si>
  <si>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</si>
  <si>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</si>
  <si>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</si>
  <si>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</si>
  <si>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</si>
  <si>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</si>
  <si>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</si>
  <si>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</si>
  <si>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</si>
  <si>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</si>
  <si>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</si>
  <si>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</si>
  <si>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</si>
  <si>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</si>
  <si>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</si>
  <si>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</si>
  <si>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</si>
  <si>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</si>
  <si>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</si>
  <si>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</si>
  <si>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</si>
  <si>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</si>
  <si>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</si>
  <si>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</si>
  <si>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</si>
  <si>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</si>
  <si>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</si>
  <si>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</si>
  <si>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</si>
  <si>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</si>
  <si>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</si>
  <si>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</si>
  <si>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</si>
  <si>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</si>
  <si>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</si>
  <si>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</si>
  <si>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</si>
  <si>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</si>
  <si>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</si>
  <si>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</si>
  <si>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</si>
  <si>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</si>
  <si>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</si>
  <si>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</si>
  <si>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</si>
  <si>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</si>
  <si>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</si>
  <si>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</si>
  <si>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</si>
  <si>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</si>
  <si>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</si>
  <si>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</si>
  <si>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</si>
  <si>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</si>
  <si>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</si>
  <si>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</si>
  <si>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</si>
  <si>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</si>
  <si>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</si>
  <si>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</si>
  <si>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</si>
  <si>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</si>
  <si>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</si>
  <si>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</si>
  <si>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</si>
  <si>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</si>
  <si>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</si>
  <si>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</si>
  <si>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</si>
  <si>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</si>
  <si>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</si>
  <si>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</si>
  <si>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</si>
  <si>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</si>
  <si>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</si>
  <si>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</si>
  <si>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</si>
  <si>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</si>
  <si>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</si>
  <si>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</si>
  <si>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</si>
  <si>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</si>
  <si>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</si>
  <si>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</si>
  <si>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</si>
  <si>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</si>
  <si>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</si>
  <si>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</si>
  <si>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</si>
  <si>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</si>
  <si>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</si>
  <si>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</si>
  <si>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</si>
  <si>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</si>
  <si>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</si>
  <si>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</si>
  <si>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</si>
  <si>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</si>
  <si>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</si>
  <si>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</si>
  <si>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</si>
  <si>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</si>
  <si>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</si>
  <si>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</si>
  <si>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</si>
  <si>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</si>
  <si>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</si>
  <si>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</si>
  <si>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</si>
  <si>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</si>
  <si>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</si>
  <si>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</si>
  <si>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</si>
  <si>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</si>
  <si>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</si>
  <si>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</si>
  <si>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</si>
  <si>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</si>
  <si>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</si>
  <si>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</si>
  <si>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</si>
  <si>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</si>
  <si>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</si>
  <si>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</si>
  <si>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</si>
  <si>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</si>
  <si>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</si>
  <si>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</si>
  <si>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</si>
  <si>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</si>
  <si>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</si>
  <si>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</si>
  <si>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</si>
  <si>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</si>
  <si>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</si>
  <si>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</si>
  <si>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</si>
  <si>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</si>
  <si>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</si>
  <si>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</si>
  <si>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</si>
  <si>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</si>
  <si>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</si>
  <si>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</si>
  <si>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</si>
  <si>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</si>
  <si>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</si>
  <si>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</si>
  <si>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</si>
  <si>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</si>
  <si>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</si>
  <si>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</si>
  <si>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</si>
  <si>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</si>
  <si>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</si>
  <si>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</si>
  <si>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</si>
  <si>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</si>
  <si>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</si>
  <si>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</si>
  <si>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</si>
  <si>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</si>
  <si>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</si>
  <si>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</si>
  <si>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</si>
  <si>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</si>
  <si>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</si>
  <si>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</si>
  <si>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</si>
  <si>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</si>
  <si>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</si>
  <si>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</si>
  <si>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</si>
  <si>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</si>
  <si>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</si>
  <si>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</si>
  <si>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</si>
  <si>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</si>
  <si>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</si>
  <si>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</si>
  <si>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</si>
  <si>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</si>
  <si>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</si>
  <si>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</si>
  <si>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</si>
  <si>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</si>
  <si>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</si>
  <si>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</si>
  <si>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</si>
  <si>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</si>
  <si>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</si>
  <si>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</si>
  <si>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</si>
  <si>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</si>
  <si>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</si>
  <si>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</si>
  <si>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</si>
  <si>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</si>
  <si>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</si>
  <si>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</si>
  <si>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</si>
  <si>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</si>
  <si>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</si>
  <si>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</si>
  <si>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</si>
  <si>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</si>
  <si>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</si>
  <si>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</si>
  <si>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</si>
  <si>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</si>
  <si>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</si>
  <si>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</si>
  <si>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</si>
  <si>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</si>
  <si>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</si>
  <si>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</si>
  <si>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</si>
  <si>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</si>
  <si>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</si>
  <si>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</si>
  <si>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</si>
  <si>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</si>
  <si>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</si>
  <si>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</si>
  <si>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</si>
  <si>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</si>
  <si>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</si>
  <si>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</si>
  <si>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</si>
  <si>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</si>
  <si>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</si>
  <si>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</si>
  <si>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</si>
  <si>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</si>
  <si>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</si>
  <si>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</si>
  <si>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</si>
  <si>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</si>
  <si>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</si>
  <si>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</si>
  <si>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</si>
  <si>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</si>
  <si>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</si>
  <si>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</si>
  <si>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</si>
  <si>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</si>
  <si>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</si>
  <si>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</si>
  <si>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</si>
  <si>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</si>
  <si>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</si>
  <si>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</si>
  <si>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</si>
  <si>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</si>
  <si>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</si>
  <si>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</si>
  <si>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</si>
  <si>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</si>
  <si>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</si>
  <si>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</si>
  <si>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</si>
  <si>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</si>
  <si>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</si>
  <si>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</si>
  <si>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</si>
  <si>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</si>
  <si>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</si>
  <si>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</si>
  <si>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</si>
  <si>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</si>
  <si>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</si>
  <si>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</si>
  <si>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</si>
  <si>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</si>
  <si>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</si>
  <si>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</si>
  <si>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</si>
  <si>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</si>
  <si>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</si>
  <si>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</si>
  <si>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</si>
  <si>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</si>
  <si>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</si>
  <si>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</si>
  <si>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</si>
  <si>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</si>
  <si>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</si>
  <si>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</si>
  <si>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</si>
  <si>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</si>
  <si>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</si>
  <si>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</si>
  <si>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</si>
  <si>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</si>
  <si>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</si>
  <si>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</si>
  <si>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</si>
  <si>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</si>
  <si>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</si>
  <si>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</si>
  <si>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</si>
  <si>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</si>
  <si>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</si>
  <si>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</si>
  <si>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</si>
  <si>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</si>
  <si>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</si>
  <si>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</si>
  <si>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</si>
  <si>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</si>
  <si>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</si>
  <si>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</si>
  <si>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</si>
  <si>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</si>
  <si>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</si>
  <si>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</si>
  <si>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</si>
  <si>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</si>
  <si>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</si>
  <si>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</si>
  <si>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</si>
  <si>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</si>
  <si>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</si>
  <si>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</si>
  <si>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</si>
  <si>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</si>
  <si>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</si>
  <si>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</si>
  <si>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</si>
  <si>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</si>
  <si>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</si>
  <si>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</si>
  <si>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</si>
  <si>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</si>
  <si>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</si>
  <si>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</si>
  <si>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</si>
  <si>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</si>
  <si>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</si>
  <si>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</si>
  <si>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</si>
  <si>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</si>
  <si>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</si>
  <si>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</si>
  <si>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</si>
  <si>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</si>
  <si>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</si>
  <si>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</si>
  <si>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</si>
  <si>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</si>
  <si>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</si>
  <si>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</si>
  <si>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</si>
  <si>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</si>
  <si>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</si>
  <si>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</si>
  <si>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</si>
  <si>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</si>
  <si>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</si>
  <si>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</si>
  <si>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</si>
  <si>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</si>
  <si>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</si>
  <si>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</si>
  <si>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</si>
  <si>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</si>
  <si>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</si>
  <si>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</si>
  <si>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</si>
  <si>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</si>
  <si>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</si>
  <si>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</si>
  <si>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</si>
  <si>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</si>
  <si>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</si>
  <si>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</si>
  <si>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</si>
  <si>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</si>
  <si>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</si>
  <si>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</si>
  <si>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</si>
  <si>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</si>
  <si>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</si>
  <si>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</si>
  <si>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</si>
  <si>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</si>
  <si>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</si>
  <si>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</si>
  <si>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</si>
  <si>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</si>
  <si>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</si>
  <si>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</si>
  <si>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</si>
  <si>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</si>
  <si>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</si>
  <si>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</si>
  <si>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</si>
  <si>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</si>
  <si>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</si>
  <si>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</si>
  <si>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</si>
  <si>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</si>
  <si>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</si>
  <si>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</si>
  <si>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</si>
  <si>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</si>
  <si>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</si>
  <si>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</si>
  <si>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</si>
  <si>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</si>
  <si>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</si>
  <si>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</si>
  <si>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</si>
  <si>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</si>
  <si>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</si>
  <si>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</si>
  <si>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</si>
  <si>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</si>
  <si>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</si>
  <si>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</si>
  <si>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</si>
  <si>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</si>
  <si>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</si>
  <si>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</si>
  <si>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</si>
  <si>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</si>
  <si>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</si>
  <si>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</si>
  <si>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</si>
  <si>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</si>
  <si>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</si>
  <si>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</si>
  <si>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</si>
  <si>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</si>
  <si>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</si>
  <si>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</si>
  <si>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</si>
  <si>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</si>
  <si>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</si>
  <si>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</si>
  <si>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</si>
  <si>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</si>
  <si>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</si>
  <si>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</si>
  <si>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</si>
  <si>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</si>
  <si>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</si>
  <si>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</si>
  <si>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</si>
  <si>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</si>
  <si>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</si>
  <si>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</si>
  <si>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</si>
  <si>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</si>
  <si>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</si>
  <si>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</si>
  <si>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</si>
  <si>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</si>
  <si>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</si>
  <si>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</si>
  <si>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</si>
  <si>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</si>
  <si>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</si>
  <si>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</si>
  <si>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</si>
  <si>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</si>
  <si>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</si>
  <si>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</si>
  <si>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</si>
  <si>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</si>
  <si>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</si>
  <si>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</si>
  <si>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</si>
  <si>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</si>
  <si>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</si>
  <si>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</si>
  <si>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</si>
  <si>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</si>
  <si>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</si>
  <si>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</si>
  <si>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</si>
  <si>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</si>
  <si>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</si>
  <si>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</si>
  <si>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</si>
  <si>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</si>
  <si>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</si>
  <si>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</si>
  <si>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</si>
  <si>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</si>
  <si>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</si>
  <si>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</si>
  <si>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</si>
  <si>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</si>
  <si>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</si>
  <si>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</si>
  <si>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</si>
  <si>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</si>
  <si>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</si>
  <si>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</si>
  <si>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</si>
  <si>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</si>
  <si>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</si>
  <si>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</si>
  <si>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</si>
  <si>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</si>
  <si>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</si>
  <si>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</si>
  <si>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</si>
  <si>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</si>
  <si>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</si>
  <si>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</si>
  <si>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</si>
  <si>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</si>
  <si>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</si>
  <si>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</si>
  <si>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</si>
  <si>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</si>
  <si>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</si>
  <si>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</si>
  <si>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</si>
  <si>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</si>
  <si>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</si>
  <si>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</si>
  <si>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</si>
  <si>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</si>
  <si>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</si>
  <si>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</si>
  <si>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</si>
  <si>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</si>
  <si>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</si>
  <si>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</si>
  <si>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</si>
  <si>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</si>
  <si>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</si>
  <si>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</si>
  <si>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</si>
  <si>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</si>
  <si>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</si>
  <si>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</si>
  <si>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</si>
  <si>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</si>
  <si>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</si>
  <si>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</si>
  <si>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</si>
  <si>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</si>
  <si>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</si>
  <si>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</si>
  <si>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</si>
  <si>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</si>
  <si>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</si>
  <si>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</si>
  <si>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</si>
  <si>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</si>
  <si>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</si>
  <si>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</si>
  <si>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</si>
  <si>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</si>
  <si>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</si>
  <si>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</si>
  <si>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</si>
  <si>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</si>
  <si>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</si>
  <si>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</si>
  <si>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</si>
  <si>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</si>
  <si>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</si>
  <si>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</si>
  <si>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</si>
  <si>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</si>
  <si>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</si>
  <si>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</si>
  <si>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</si>
  <si>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</si>
  <si>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</si>
  <si>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</si>
  <si>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</si>
  <si>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</si>
  <si>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</si>
  <si>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</si>
  <si>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</si>
  <si>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</si>
  <si>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</si>
  <si>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</si>
  <si>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</si>
  <si>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</si>
  <si>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</si>
  <si>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</si>
  <si>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</si>
  <si>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</si>
  <si>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</si>
  <si>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</si>
  <si>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</si>
  <si>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</si>
  <si>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</si>
  <si>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</si>
  <si>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</si>
  <si>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</si>
  <si>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</si>
  <si>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</si>
  <si>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</si>
  <si>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</si>
  <si>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</si>
  <si>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</si>
  <si>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</si>
  <si>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</si>
  <si>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</si>
  <si>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</si>
  <si>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</si>
  <si>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</si>
  <si>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</si>
  <si>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</si>
  <si>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</si>
  <si>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</si>
  <si>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</si>
  <si>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</si>
  <si>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</si>
  <si>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</si>
  <si>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</si>
  <si>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</si>
  <si>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</si>
  <si>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</si>
  <si>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</si>
  <si>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</si>
  <si>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</si>
  <si>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</si>
  <si>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</si>
  <si>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</si>
  <si>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</si>
  <si>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</si>
  <si>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</si>
  <si>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</si>
  <si>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</si>
  <si>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</si>
  <si>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</si>
  <si>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</si>
  <si>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</si>
  <si>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</si>
  <si>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</si>
  <si>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</si>
  <si>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</si>
  <si>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</si>
  <si>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</si>
  <si>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</si>
  <si>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</si>
  <si>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</si>
  <si>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</si>
  <si>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</si>
  <si>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</si>
  <si>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</si>
  <si>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</si>
  <si>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</si>
  <si>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</si>
  <si>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</si>
  <si>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</si>
  <si>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</si>
  <si>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</si>
  <si>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</si>
  <si>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</si>
  <si>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</si>
  <si>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</si>
  <si>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</si>
  <si>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</si>
  <si>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</si>
  <si>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</si>
  <si>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</si>
  <si>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</si>
  <si>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</si>
  <si>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</si>
  <si>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</si>
  <si>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</si>
  <si>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</si>
  <si>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</si>
  <si>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</si>
  <si>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</si>
  <si>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</si>
  <si>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</si>
  <si>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</si>
  <si>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</si>
  <si>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</si>
  <si>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</si>
  <si>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</si>
  <si>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</si>
  <si>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</si>
  <si>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</si>
  <si>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</si>
  <si>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</si>
  <si>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</si>
  <si>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</si>
  <si>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</si>
  <si>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</si>
  <si>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</si>
  <si>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</si>
  <si>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</si>
  <si>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</si>
  <si>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</si>
  <si>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</si>
  <si>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</si>
  <si>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</si>
  <si>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</si>
  <si>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</si>
  <si>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</si>
  <si>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</si>
  <si>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</si>
  <si>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</si>
  <si>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</si>
  <si>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</si>
  <si>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</si>
  <si>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</si>
  <si>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</si>
  <si>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</si>
  <si>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</si>
  <si>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</si>
  <si>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</si>
  <si>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</si>
  <si>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</si>
  <si>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</si>
  <si>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</si>
  <si>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</si>
  <si>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</si>
  <si>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</si>
  <si>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</si>
  <si>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</si>
  <si>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</si>
  <si>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</si>
  <si>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</si>
  <si>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</si>
  <si>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</si>
  <si>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</si>
  <si>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</si>
  <si>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</si>
  <si>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</si>
  <si>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</si>
  <si>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</si>
  <si>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</si>
  <si>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</si>
  <si>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</si>
  <si>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</si>
  <si>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</si>
  <si>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</si>
  <si>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</si>
  <si>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</si>
  <si>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</si>
  <si>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</si>
  <si>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</si>
  <si>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</si>
  <si>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</si>
  <si>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</si>
  <si>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</si>
  <si>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</si>
  <si>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</si>
  <si>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</si>
  <si>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</si>
  <si>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</si>
  <si>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</si>
  <si>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</si>
  <si>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</si>
  <si>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</si>
  <si>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</si>
  <si>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</si>
  <si>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</si>
  <si>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</si>
  <si>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</si>
  <si>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</si>
  <si>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</si>
  <si>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</si>
  <si>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</si>
  <si>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</si>
  <si>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</si>
  <si>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</si>
  <si>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</si>
  <si>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</si>
  <si>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</si>
  <si>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</si>
  <si>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</si>
  <si>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</si>
  <si>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</si>
  <si>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</si>
  <si>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</si>
  <si>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</si>
  <si>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</si>
  <si>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</si>
  <si>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</si>
  <si>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</si>
  <si>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</si>
  <si>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</si>
  <si>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</si>
  <si>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</si>
  <si>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</si>
  <si>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</si>
  <si>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</si>
  <si>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</si>
  <si>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</si>
  <si>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</si>
  <si>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</si>
  <si>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</si>
  <si>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</si>
  <si>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</si>
  <si>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</si>
  <si>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</si>
  <si>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</si>
  <si>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</si>
  <si>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</si>
  <si>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</si>
  <si>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</si>
  <si>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</si>
  <si>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</si>
  <si>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</si>
  <si>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</si>
  <si>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</si>
  <si>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</si>
  <si>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</si>
  <si>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</si>
  <si>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</si>
  <si>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</si>
  <si>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</si>
  <si>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</si>
  <si>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</si>
  <si>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</si>
  <si>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</si>
  <si>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</si>
  <si>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</si>
  <si>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</si>
  <si>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</si>
  <si>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</si>
  <si>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</si>
  <si>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</si>
  <si>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</si>
  <si>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</si>
  <si>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</si>
  <si>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</si>
  <si>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</si>
  <si>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</si>
  <si>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</si>
  <si>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</si>
  <si>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</si>
  <si>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</si>
  <si>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</si>
  <si>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</si>
  <si>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</si>
  <si>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</si>
  <si>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</si>
  <si>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</si>
  <si>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</si>
  <si>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</si>
  <si>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</si>
  <si>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</si>
  <si>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</si>
  <si>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</si>
  <si>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</si>
  <si>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</si>
  <si>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</si>
  <si>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</si>
  <si>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</si>
  <si>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</si>
  <si>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</si>
  <si>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</si>
  <si>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</si>
  <si>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</si>
  <si>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</si>
  <si>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</si>
  <si>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</si>
  <si>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</si>
  <si>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</si>
  <si>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</si>
  <si>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</si>
  <si>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</si>
  <si>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</si>
  <si>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</si>
  <si>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</si>
  <si>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</si>
  <si>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</si>
  <si>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</si>
  <si>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</si>
  <si>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</si>
  <si>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</si>
  <si>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</si>
  <si>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</si>
  <si>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</si>
  <si>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</si>
  <si>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</si>
  <si>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</si>
  <si>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</si>
  <si>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</si>
  <si>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</si>
  <si>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</si>
  <si>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</si>
  <si>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</si>
  <si>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</si>
  <si>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</si>
  <si>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</si>
  <si>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</si>
  <si>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</si>
  <si>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</si>
  <si>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</si>
  <si>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</si>
  <si>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</si>
  <si>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</si>
  <si>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</si>
  <si>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</si>
  <si>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</si>
  <si>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</si>
  <si>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</si>
  <si>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</si>
  <si>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</si>
  <si>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</si>
  <si>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</si>
  <si>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</si>
  <si>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</si>
  <si>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</si>
  <si>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</si>
  <si>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</si>
  <si>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</si>
  <si>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</si>
  <si>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</si>
  <si>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</si>
  <si>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</si>
  <si>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</si>
  <si>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</si>
  <si>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</si>
  <si>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</si>
  <si>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</si>
  <si>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</si>
  <si>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</si>
  <si>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</si>
  <si>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</si>
  <si>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</si>
  <si>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</si>
  <si>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</si>
  <si>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</si>
  <si>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</si>
  <si>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</si>
  <si>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</si>
  <si>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</si>
  <si>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</si>
  <si>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</si>
  <si>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</si>
  <si>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</si>
  <si>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</si>
  <si>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</si>
  <si>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</si>
  <si>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</si>
  <si>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</si>
  <si>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</si>
  <si>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</si>
  <si>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</si>
  <si>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</si>
  <si>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</si>
  <si>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</si>
  <si>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</si>
  <si>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</si>
  <si>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</si>
  <si>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</si>
  <si>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</si>
  <si>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</si>
  <si>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</si>
  <si>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</si>
  <si>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</si>
  <si>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</si>
  <si>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</si>
  <si>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</si>
  <si>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</si>
  <si>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</si>
  <si>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</si>
  <si>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</si>
  <si>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</si>
  <si>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</si>
  <si>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</si>
  <si>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</si>
  <si>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</si>
  <si>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</si>
  <si>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</si>
  <si>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</si>
  <si>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</si>
  <si>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</si>
  <si>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</si>
  <si>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</si>
  <si>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</si>
  <si>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</si>
  <si>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</si>
  <si>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</si>
  <si>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</si>
  <si>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</si>
  <si>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</si>
  <si>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</si>
  <si>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</si>
  <si>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</si>
  <si>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</si>
  <si>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</si>
  <si>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</si>
  <si>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</si>
  <si>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</si>
  <si>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</si>
  <si>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</si>
  <si>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</si>
  <si>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</si>
  <si>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</si>
  <si>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</si>
  <si>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</si>
  <si>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</si>
  <si>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</si>
  <si>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</si>
  <si>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</si>
  <si>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</si>
  <si>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</si>
  <si>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</si>
  <si>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</si>
  <si>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</si>
  <si>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</si>
  <si>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</si>
  <si>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</si>
  <si>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</si>
  <si>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</si>
  <si>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</si>
  <si>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</si>
  <si>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</si>
  <si>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</si>
  <si>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</si>
  <si>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</si>
  <si>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</si>
  <si>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</si>
  <si>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</si>
  <si>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</si>
  <si>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</si>
  <si>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</si>
  <si>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</si>
  <si>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</si>
  <si>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</si>
  <si>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</si>
  <si>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</si>
  <si>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</si>
  <si>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</si>
  <si>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</si>
  <si>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</si>
  <si>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</si>
  <si>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</si>
  <si>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</si>
  <si>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</si>
  <si>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</si>
  <si>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</si>
  <si>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</si>
  <si>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</si>
  <si>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</si>
  <si>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</si>
  <si>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</si>
  <si>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</si>
  <si>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</si>
  <si>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</si>
  <si>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</si>
  <si>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</si>
  <si>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</si>
  <si>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</si>
  <si>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</si>
  <si>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</si>
  <si>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</si>
  <si>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</si>
  <si>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</si>
  <si>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</si>
  <si>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</si>
  <si>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</si>
  <si>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</si>
  <si>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</si>
  <si>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</si>
  <si>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</si>
  <si>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</si>
  <si>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</si>
  <si>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</si>
  <si>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</si>
  <si>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</si>
  <si>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</si>
  <si>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</si>
  <si>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</si>
  <si>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</si>
  <si>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</si>
  <si>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</si>
  <si>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</si>
  <si>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</si>
  <si>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</si>
  <si>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</si>
  <si>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</si>
  <si>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</si>
  <si>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</si>
  <si>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</si>
  <si>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</si>
  <si>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</si>
  <si>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</si>
  <si>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</si>
  <si>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</si>
  <si>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</si>
  <si>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</si>
  <si>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</si>
  <si>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</si>
  <si>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</si>
  <si>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</si>
  <si>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</si>
  <si>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</si>
  <si>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</si>
  <si>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</si>
  <si>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</si>
  <si>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</si>
  <si>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</si>
  <si>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</si>
  <si>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</si>
  <si>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</si>
  <si>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</si>
  <si>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</si>
  <si>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</si>
  <si>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</si>
  <si>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</si>
  <si>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</si>
  <si>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</si>
  <si>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</si>
  <si>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</si>
  <si>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</si>
  <si>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</si>
  <si>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</si>
  <si>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</si>
  <si>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</si>
  <si>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</si>
  <si>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</si>
  <si>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</si>
  <si>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</si>
  <si>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</si>
  <si>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</si>
  <si>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</si>
  <si>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</si>
  <si>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</si>
  <si>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</si>
  <si>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</si>
  <si>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</si>
  <si>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</si>
  <si>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</si>
  <si>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</si>
  <si>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</si>
  <si>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</si>
  <si>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</si>
  <si>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</si>
  <si>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</si>
  <si>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</si>
  <si>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</si>
  <si>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</si>
  <si>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</si>
  <si>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</si>
  <si>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</si>
  <si>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</si>
  <si>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</si>
  <si>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</si>
  <si>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</si>
  <si>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</si>
  <si>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</si>
  <si>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</si>
  <si>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</si>
  <si>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</si>
  <si>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</si>
  <si>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</si>
  <si>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</si>
  <si>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</si>
  <si>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</si>
  <si>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</si>
  <si>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</si>
  <si>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</si>
  <si>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</si>
  <si>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</si>
  <si>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</si>
  <si>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</si>
  <si>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</si>
  <si>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</si>
  <si>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</si>
  <si>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</si>
  <si>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</si>
  <si>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</si>
  <si>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</si>
  <si>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</si>
  <si>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</si>
  <si>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</si>
  <si>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</si>
  <si>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</si>
  <si>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</si>
  <si>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</si>
  <si>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</si>
  <si>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</si>
  <si>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</si>
  <si>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</si>
  <si>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</si>
  <si>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</si>
  <si>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</si>
  <si>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</si>
  <si>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</si>
  <si>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</si>
  <si>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</si>
  <si>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</si>
  <si>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</si>
  <si>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</si>
  <si>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</si>
  <si>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</si>
  <si>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</si>
  <si>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</si>
  <si>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</si>
  <si>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</si>
  <si>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</si>
  <si>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</si>
  <si>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</si>
  <si>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</si>
  <si>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</si>
  <si>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</si>
  <si>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</si>
  <si>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</si>
  <si>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</si>
  <si>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</si>
  <si>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</si>
  <si>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</si>
  <si>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</si>
  <si>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</si>
  <si>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</si>
  <si>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</si>
  <si>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</si>
  <si>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</si>
  <si>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</si>
  <si>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</si>
  <si>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</si>
  <si>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</si>
  <si>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</si>
  <si>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</si>
  <si>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</si>
  <si>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</si>
  <si>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</si>
  <si>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</si>
  <si>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</si>
  <si>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</si>
  <si>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</si>
  <si>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</si>
  <si>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</si>
  <si>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</si>
  <si>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</si>
  <si>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</si>
  <si>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</si>
  <si>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</si>
  <si>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</si>
  <si>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</si>
  <si>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</si>
  <si>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</si>
  <si>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</si>
  <si>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</si>
  <si>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</si>
  <si>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</si>
  <si>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</si>
  <si>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</si>
  <si>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</si>
  <si>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</si>
  <si>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</si>
  <si>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</si>
  <si>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</si>
  <si>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</si>
  <si>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</si>
  <si>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</si>
  <si>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</si>
  <si>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</si>
  <si>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</si>
  <si>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</si>
  <si>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</si>
  <si>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</si>
  <si>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</si>
  <si>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</si>
  <si>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</si>
  <si>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</si>
  <si>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</si>
  <si>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</si>
  <si>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</si>
  <si>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</si>
  <si>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</si>
  <si>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</si>
  <si>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</si>
  <si>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</si>
  <si>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</si>
  <si>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</si>
  <si>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</si>
  <si>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</si>
  <si>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</si>
  <si>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</si>
  <si>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</si>
  <si>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</si>
  <si>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</si>
  <si>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</si>
  <si>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</si>
  <si>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</si>
  <si>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</si>
  <si>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</si>
  <si>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</si>
  <si>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</si>
  <si>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</si>
  <si>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</si>
  <si>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</si>
  <si>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</si>
  <si>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</si>
  <si>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</si>
  <si>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</si>
  <si>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</si>
  <si>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</si>
  <si>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</si>
  <si>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</si>
  <si>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</si>
  <si>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</si>
  <si>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</si>
  <si>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</si>
  <si>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</si>
  <si>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</si>
  <si>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</si>
  <si>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</si>
  <si>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</si>
  <si>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</si>
  <si>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</si>
  <si>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</si>
  <si>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</si>
  <si>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</si>
  <si>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</si>
  <si>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</si>
  <si>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</si>
  <si>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</si>
  <si>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</si>
  <si>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</si>
  <si>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</si>
  <si>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</si>
  <si>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</si>
  <si>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</si>
  <si>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</si>
  <si>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</si>
  <si>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</si>
  <si>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</si>
  <si>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</si>
  <si>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</si>
  <si>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</si>
  <si>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</si>
  <si>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</si>
  <si>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</si>
  <si>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</si>
  <si>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</si>
  <si>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</si>
  <si>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</si>
  <si>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</si>
  <si>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</si>
  <si>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</si>
  <si>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</si>
  <si>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</si>
  <si>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</si>
  <si>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</si>
  <si>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</si>
  <si>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</si>
  <si>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</si>
  <si>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</si>
  <si>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</si>
  <si>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</si>
  <si>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</si>
  <si>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</si>
  <si>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</si>
  <si>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</si>
  <si>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</si>
  <si>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</si>
  <si>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</si>
  <si>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</si>
  <si>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</si>
  <si>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</si>
  <si>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</si>
  <si>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</si>
  <si>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</si>
  <si>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</si>
  <si>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</si>
  <si>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</si>
  <si>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</si>
  <si>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</si>
  <si>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</si>
  <si>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</si>
  <si>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</si>
  <si>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</si>
  <si>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</si>
  <si>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</si>
  <si>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</si>
  <si>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</si>
  <si>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</si>
  <si>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</si>
  <si>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</si>
  <si>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</si>
  <si>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</si>
  <si>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</si>
  <si>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</si>
  <si>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</si>
  <si>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</si>
  <si>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</si>
  <si>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</si>
  <si>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</si>
  <si>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</si>
  <si>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</si>
  <si>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</si>
  <si>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</si>
  <si>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</si>
  <si>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</si>
  <si>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</si>
  <si>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</si>
  <si>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</si>
  <si>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</si>
  <si>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</si>
  <si>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</si>
  <si>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</si>
  <si>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</si>
  <si>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</si>
  <si>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</si>
  <si>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</si>
  <si>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</si>
  <si>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</si>
  <si>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</si>
  <si>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</si>
  <si>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</si>
  <si>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</si>
  <si>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</si>
  <si>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</si>
  <si>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</si>
  <si>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</si>
  <si>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</si>
  <si>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</si>
  <si>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</si>
  <si>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</si>
  <si>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</si>
  <si>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</si>
  <si>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</si>
  <si>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</si>
  <si>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</si>
  <si>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</si>
  <si>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</si>
  <si>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</si>
  <si>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</si>
  <si>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</si>
  <si>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</si>
  <si>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</si>
  <si>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</si>
  <si>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</si>
  <si>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</si>
  <si>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</si>
  <si>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</si>
  <si>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</si>
  <si>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</si>
  <si>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</si>
  <si>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</si>
  <si>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</si>
  <si>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</si>
  <si>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</si>
  <si>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</si>
  <si>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</si>
  <si>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</si>
  <si>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</si>
  <si>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</si>
  <si>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</si>
  <si>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</si>
  <si>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</si>
  <si>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</si>
  <si>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</si>
  <si>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</si>
  <si>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</si>
  <si>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</si>
  <si>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</si>
  <si>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</si>
  <si>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</si>
  <si>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</si>
  <si>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</si>
  <si>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</si>
  <si>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</si>
  <si>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</si>
  <si>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</si>
  <si>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</si>
  <si>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</si>
  <si>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</si>
  <si>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</si>
  <si>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</si>
  <si>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</si>
  <si>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</si>
  <si>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</si>
  <si>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</si>
  <si>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</si>
  <si>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</si>
  <si>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</si>
  <si>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</si>
  <si>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</si>
  <si>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</si>
  <si>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</si>
  <si>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</si>
  <si>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</si>
  <si>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</si>
  <si>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</si>
  <si>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</si>
  <si>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</si>
  <si>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</si>
  <si>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</si>
  <si>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</si>
  <si>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</si>
  <si>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</si>
  <si>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</si>
  <si>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</si>
  <si>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</si>
  <si>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</si>
  <si>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</si>
  <si>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</si>
  <si>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</si>
  <si>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</si>
  <si>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</si>
  <si>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</si>
  <si>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</si>
  <si>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</si>
  <si>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</si>
  <si>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</si>
  <si>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</si>
  <si>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</si>
  <si>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</si>
  <si>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</si>
  <si>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</si>
  <si>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</si>
  <si>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</si>
  <si>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</si>
  <si>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</si>
  <si>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</si>
  <si>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</si>
  <si>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</si>
  <si>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</si>
  <si>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</si>
  <si>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</si>
  <si>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</si>
  <si>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</si>
  <si>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</si>
  <si>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</si>
  <si>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</si>
  <si>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</si>
  <si>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</si>
  <si>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</si>
  <si>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</si>
  <si>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</si>
  <si>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</si>
  <si>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</si>
  <si>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</si>
  <si>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</si>
  <si>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</si>
  <si>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</si>
  <si>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</si>
  <si>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</si>
  <si>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</si>
  <si>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</si>
  <si>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</si>
  <si>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</si>
  <si>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</si>
  <si>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</si>
  <si>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</si>
  <si>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</si>
  <si>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</si>
  <si>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</si>
  <si>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</si>
  <si>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</si>
  <si>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</si>
  <si>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</si>
  <si>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</si>
  <si>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</si>
  <si>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</si>
  <si>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</si>
  <si>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</si>
  <si>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</si>
  <si>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</si>
  <si>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</si>
  <si>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</si>
  <si>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</si>
  <si>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</si>
  <si>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</si>
  <si>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</si>
  <si>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</si>
  <si>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</si>
  <si>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</si>
  <si>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</si>
  <si>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</si>
  <si>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</si>
  <si>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</si>
  <si>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</si>
  <si>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</si>
  <si>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</si>
  <si>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</si>
  <si>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</si>
  <si>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</si>
  <si>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</si>
  <si>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</si>
  <si>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</si>
  <si>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</si>
  <si>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</si>
  <si>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</si>
  <si>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</si>
  <si>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</si>
  <si>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</si>
  <si>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</si>
  <si>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</si>
  <si>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</si>
  <si>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</si>
  <si>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</si>
  <si>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</si>
  <si>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</si>
  <si>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</si>
  <si>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</si>
  <si>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</si>
  <si>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</si>
  <si>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</si>
  <si>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</si>
  <si>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</si>
  <si>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</si>
  <si>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</si>
  <si>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</si>
  <si>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</si>
  <si>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</si>
  <si>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</si>
  <si>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</si>
  <si>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</si>
  <si>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</si>
  <si>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</si>
  <si>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</si>
  <si>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</si>
  <si>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</si>
  <si>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</si>
  <si>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</si>
  <si>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</si>
  <si>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</si>
  <si>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</si>
  <si>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</si>
  <si>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</si>
  <si>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</si>
  <si>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</si>
  <si>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</si>
  <si>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</si>
  <si>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</si>
  <si>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</si>
  <si>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</si>
  <si>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</si>
  <si>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</si>
  <si>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</si>
  <si>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</si>
  <si>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</si>
  <si>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</si>
  <si>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</si>
  <si>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</si>
  <si>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</si>
  <si>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</si>
  <si>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</si>
  <si>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</si>
  <si>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</si>
  <si>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</si>
  <si>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</si>
  <si>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</si>
  <si>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</si>
  <si>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</si>
  <si>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</si>
  <si>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</si>
  <si>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</si>
  <si>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</si>
  <si>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</si>
  <si>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</si>
  <si>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</si>
  <si>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</si>
  <si>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</si>
  <si>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</si>
  <si>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</si>
  <si>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</si>
  <si>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</si>
  <si>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</si>
  <si>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</si>
  <si>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</si>
  <si>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</si>
  <si>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</si>
  <si>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</si>
  <si>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</si>
  <si>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</si>
  <si>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</si>
  <si>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</si>
  <si>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</si>
  <si>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</si>
  <si>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</si>
  <si>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</si>
  <si>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</si>
  <si>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</si>
  <si>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</si>
  <si>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</si>
  <si>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</si>
  <si>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</si>
  <si>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</si>
  <si>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</si>
  <si>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</si>
  <si>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</si>
  <si>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</si>
  <si>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</si>
  <si>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</si>
  <si>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</si>
  <si>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</si>
  <si>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</si>
  <si>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</si>
  <si>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</si>
  <si>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</si>
  <si>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</si>
  <si>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</si>
  <si>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</si>
  <si>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</si>
  <si>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</si>
  <si>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</si>
  <si>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</si>
  <si>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</si>
  <si>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</si>
  <si>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</si>
  <si>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</si>
  <si>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</si>
  <si>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</si>
  <si>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</si>
  <si>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</si>
  <si>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</si>
  <si>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</si>
  <si>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</si>
  <si>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</si>
  <si>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</si>
  <si>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</si>
  <si>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</si>
  <si>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</si>
  <si>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</si>
  <si>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</si>
  <si>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</si>
  <si>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</si>
  <si>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</si>
  <si>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</si>
  <si>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</si>
  <si>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</si>
  <si>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</si>
  <si>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</si>
  <si>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</si>
  <si>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</si>
  <si>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</si>
  <si>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</si>
  <si>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</si>
  <si>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</si>
  <si>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</si>
  <si>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</si>
  <si>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</si>
  <si>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</si>
  <si>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</si>
  <si>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</si>
  <si>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</si>
  <si>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</si>
  <si>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</si>
  <si>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</si>
  <si>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</si>
  <si>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</si>
  <si>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</si>
  <si>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</si>
  <si>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</si>
  <si>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</si>
  <si>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</si>
  <si>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</si>
  <si>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</si>
  <si>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</si>
  <si>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</si>
  <si>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</si>
  <si>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</si>
  <si>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</si>
  <si>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</si>
  <si>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</si>
  <si>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</si>
  <si>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</si>
  <si>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</si>
  <si>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</si>
  <si>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</si>
  <si>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</si>
  <si>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</si>
  <si>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</si>
  <si>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</si>
  <si>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</si>
  <si>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</si>
  <si>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</si>
  <si>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</si>
  <si>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</si>
  <si>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</si>
  <si>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</si>
  <si>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</si>
  <si>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</si>
  <si>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</si>
  <si>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</si>
  <si>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</si>
  <si>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</si>
  <si>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</si>
  <si>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</si>
  <si>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</si>
  <si>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</si>
  <si>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</si>
  <si>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</si>
  <si>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</si>
  <si>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</si>
  <si>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</si>
  <si>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</si>
  <si>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</si>
  <si>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</si>
  <si>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</si>
  <si>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</si>
  <si>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</si>
  <si>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</si>
  <si>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</si>
  <si>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</si>
  <si>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</si>
  <si>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</si>
  <si>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</si>
  <si>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</si>
  <si>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</si>
  <si>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</si>
  <si>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</si>
  <si>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</si>
  <si>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</si>
  <si>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</si>
  <si>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</si>
  <si>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</si>
  <si>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</si>
  <si>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</si>
  <si>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</si>
  <si>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</si>
  <si>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</si>
  <si>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</si>
  <si>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</si>
  <si>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</si>
  <si>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</si>
  <si>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</si>
  <si>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</si>
  <si>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</si>
  <si>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</si>
  <si>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</si>
  <si>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</si>
  <si>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</si>
  <si>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</si>
  <si>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</si>
  <si>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</si>
  <si>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</si>
  <si>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</si>
  <si>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</si>
  <si>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</si>
  <si>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</si>
  <si>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</si>
  <si>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</si>
  <si>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</si>
  <si>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</si>
  <si>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</si>
  <si>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</si>
  <si>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</si>
  <si>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</si>
  <si>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</si>
  <si>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</si>
  <si>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</si>
  <si>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</si>
  <si>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</si>
  <si>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</si>
  <si>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</si>
  <si>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</si>
  <si>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</si>
  <si>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</si>
  <si>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</si>
  <si>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</si>
  <si>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</si>
  <si>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</si>
  <si>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</si>
  <si>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</si>
  <si>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</si>
  <si>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</si>
  <si>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</si>
  <si>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</si>
  <si>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</si>
  <si>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</si>
  <si>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</si>
  <si>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</si>
  <si>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</si>
  <si>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</si>
  <si>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</si>
  <si>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</si>
  <si>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</si>
  <si>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</si>
  <si>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</si>
  <si>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</si>
  <si>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</si>
  <si>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</si>
  <si>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</si>
  <si>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</si>
  <si>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</si>
  <si>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</si>
  <si>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</si>
  <si>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</si>
  <si>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</si>
  <si>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</si>
  <si>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</si>
  <si>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</si>
  <si>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</si>
  <si>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</si>
  <si>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</si>
  <si>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</si>
  <si>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</si>
  <si>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</si>
  <si>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</si>
  <si>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</si>
  <si>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</si>
  <si>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</si>
  <si>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</si>
  <si>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</si>
  <si>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</si>
  <si>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</si>
  <si>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</si>
  <si>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</si>
  <si>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</si>
  <si>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</si>
  <si>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</si>
  <si>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</si>
  <si>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</si>
  <si>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</si>
  <si>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</si>
  <si>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</si>
  <si>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</si>
  <si>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</si>
  <si>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</si>
  <si>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</si>
  <si>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</si>
  <si>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</si>
  <si>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</si>
  <si>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</si>
  <si>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</si>
  <si>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</si>
  <si>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</si>
  <si>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</si>
  <si>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</si>
  <si>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</si>
  <si>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</si>
  <si>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</si>
  <si>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</si>
  <si>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</si>
  <si>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</si>
  <si>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</si>
  <si>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</si>
  <si>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</si>
  <si>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</si>
  <si>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</si>
  <si>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</si>
  <si>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</si>
  <si>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</si>
  <si>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</si>
  <si>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</si>
  <si>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</si>
  <si>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</si>
  <si>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</si>
  <si>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</si>
  <si>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</si>
  <si>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</si>
  <si>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</si>
  <si>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</si>
  <si>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</si>
  <si>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</si>
  <si>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</si>
  <si>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</si>
  <si>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</si>
  <si>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</si>
  <si>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</si>
  <si>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</si>
  <si>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</si>
  <si>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</si>
  <si>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</si>
  <si>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</si>
  <si>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</si>
  <si>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</si>
  <si>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</si>
  <si>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</si>
  <si>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</si>
  <si>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</si>
  <si>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</si>
  <si>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</si>
  <si>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</si>
  <si>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</si>
  <si>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</si>
  <si>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</si>
  <si>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</si>
  <si>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</si>
  <si>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</si>
  <si>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</si>
  <si>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</si>
  <si>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</si>
  <si>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</si>
  <si>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</si>
  <si>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</si>
  <si>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</si>
  <si>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</si>
  <si>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</si>
  <si>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</si>
  <si>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</si>
  <si>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</si>
  <si>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</si>
  <si>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</si>
  <si>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</si>
  <si>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</si>
  <si>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</si>
  <si>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</si>
  <si>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</si>
  <si>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</si>
  <si>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</si>
  <si>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</si>
  <si>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</si>
  <si>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</si>
  <si>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</si>
  <si>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</si>
  <si>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</si>
  <si>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</si>
  <si>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</si>
  <si>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</si>
  <si>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</si>
  <si>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</si>
  <si>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</si>
  <si>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</si>
  <si>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</si>
  <si>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</si>
  <si>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</si>
  <si>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</si>
  <si>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</si>
  <si>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</si>
  <si>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</si>
  <si>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</si>
  <si>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</si>
  <si>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</si>
  <si>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</si>
  <si>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</si>
  <si>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</si>
  <si>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</si>
  <si>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</si>
  <si>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</si>
  <si>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</si>
  <si>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</si>
  <si>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</si>
  <si>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</si>
  <si>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</si>
  <si>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</si>
  <si>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</si>
  <si>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</si>
  <si>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</si>
  <si>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</si>
  <si>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</si>
  <si>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</si>
  <si>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</si>
  <si>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</si>
  <si>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</si>
  <si>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</si>
  <si>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</si>
  <si>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</si>
  <si>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</si>
  <si>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</si>
  <si>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</si>
  <si>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</si>
  <si>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</si>
  <si>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</si>
  <si>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</si>
  <si>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</si>
  <si>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</si>
  <si>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</si>
  <si>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</si>
  <si>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</si>
  <si>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</si>
  <si>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</si>
  <si>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</si>
  <si>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</si>
  <si>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</si>
  <si>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</si>
  <si>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</si>
  <si>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</si>
  <si>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</si>
  <si>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</si>
  <si>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</si>
  <si>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</si>
  <si>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</si>
  <si>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</si>
  <si>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</si>
  <si>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</si>
  <si>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</si>
  <si>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</si>
  <si>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</si>
  <si>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</si>
  <si>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</si>
  <si>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</si>
  <si>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</si>
  <si>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</si>
  <si>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</si>
  <si>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</si>
  <si>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</si>
  <si>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</si>
  <si>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</si>
  <si>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</si>
  <si>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</si>
  <si>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</si>
  <si>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</si>
  <si>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</si>
  <si>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</si>
  <si>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</si>
  <si>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</si>
  <si>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</si>
  <si>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</si>
  <si>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</si>
  <si>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</si>
  <si>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</si>
  <si>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</si>
  <si>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</si>
  <si>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</si>
  <si>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</si>
  <si>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</si>
  <si>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</si>
  <si>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</si>
  <si>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</si>
  <si>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</si>
  <si>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</si>
  <si>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</si>
  <si>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</si>
  <si>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</si>
  <si>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</si>
  <si>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</si>
  <si>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</si>
  <si>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</si>
  <si>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</si>
  <si>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</si>
  <si>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</si>
  <si>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</si>
  <si>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</si>
  <si>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</si>
  <si>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</si>
  <si>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</si>
  <si>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</si>
  <si>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</si>
  <si>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</si>
  <si>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</si>
  <si>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</si>
  <si>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</si>
  <si>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</si>
  <si>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</si>
  <si>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</si>
  <si>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</si>
  <si>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</si>
  <si>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</si>
  <si>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</si>
  <si>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</si>
  <si>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</si>
  <si>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</si>
  <si>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</si>
  <si>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</si>
  <si>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</si>
  <si>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</si>
  <si>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</si>
  <si>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</si>
  <si>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</si>
  <si>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</si>
  <si>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</si>
  <si>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</si>
  <si>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</si>
  <si>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</si>
  <si>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</si>
  <si>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</si>
  <si>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</si>
  <si>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</si>
  <si>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</si>
  <si>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</si>
  <si>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</si>
  <si>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</si>
  <si>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</si>
  <si>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</si>
  <si>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</si>
  <si>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</si>
  <si>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</si>
  <si>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</si>
  <si>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</si>
  <si>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</si>
  <si>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</si>
  <si>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</si>
  <si>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</si>
  <si>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</si>
  <si>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</si>
  <si>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</si>
  <si>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</si>
  <si>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</si>
  <si>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</si>
  <si>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</si>
  <si>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</si>
  <si>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</si>
  <si>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</si>
  <si>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</si>
  <si>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</si>
  <si>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</si>
  <si>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</si>
  <si>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</si>
  <si>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</si>
  <si>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</si>
  <si>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</si>
  <si>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</si>
  <si>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</si>
  <si>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</si>
  <si>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</si>
  <si>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</si>
  <si>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</si>
  <si>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</si>
  <si>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</si>
  <si>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</si>
  <si>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</si>
  <si>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</si>
  <si>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</si>
  <si>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</si>
  <si>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</si>
  <si>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</si>
  <si>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</si>
  <si>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</si>
  <si>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</si>
  <si>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</si>
  <si>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</si>
  <si>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</si>
  <si>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</si>
  <si>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</si>
  <si>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</si>
  <si>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</si>
  <si>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</si>
  <si>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</si>
  <si>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</si>
  <si>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</si>
  <si>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</si>
  <si>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</si>
  <si>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</si>
  <si>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</si>
  <si>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</si>
  <si>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</si>
  <si>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</si>
  <si>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</si>
  <si>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</si>
  <si>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</si>
  <si>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</si>
  <si>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</si>
  <si>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</si>
  <si>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</si>
  <si>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</si>
  <si>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</si>
  <si>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</si>
  <si>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</si>
  <si>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</si>
  <si>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</si>
  <si>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</si>
  <si>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</si>
  <si>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</si>
  <si>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</si>
  <si>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</si>
  <si>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</si>
  <si>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</si>
  <si>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</si>
  <si>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</si>
  <si>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</si>
  <si>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</si>
  <si>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</si>
  <si>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</si>
  <si>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</si>
  <si>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</si>
  <si>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</si>
  <si>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</si>
  <si>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</si>
  <si>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</si>
  <si>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</si>
  <si>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</si>
  <si>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</si>
  <si>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</si>
  <si>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</si>
  <si>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</si>
  <si>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</si>
  <si>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</si>
  <si>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</si>
  <si>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</si>
  <si>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</si>
  <si>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</si>
  <si>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</si>
  <si>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</si>
  <si>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</si>
  <si>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</si>
  <si>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</si>
  <si>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</si>
  <si>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</si>
  <si>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</si>
  <si>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</si>
  <si>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</si>
  <si>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</si>
  <si>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</si>
  <si>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</si>
  <si>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</si>
  <si>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</si>
  <si>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</si>
  <si>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</si>
  <si>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</si>
  <si>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</si>
  <si>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</si>
  <si>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</si>
  <si>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</si>
  <si>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</si>
  <si>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</si>
  <si>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</si>
  <si>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</si>
  <si>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</si>
  <si>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</si>
  <si>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</si>
  <si>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</si>
  <si>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</si>
  <si>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</si>
  <si>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</si>
  <si>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</si>
  <si>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</si>
  <si>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</si>
  <si>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</si>
  <si>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</si>
  <si>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</si>
  <si>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</si>
  <si>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</si>
  <si>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</si>
  <si>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</si>
  <si>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</si>
  <si>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</si>
  <si>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</si>
  <si>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</si>
  <si>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</si>
  <si>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</si>
  <si>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</si>
  <si>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</si>
  <si>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</si>
  <si>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</si>
  <si>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</si>
  <si>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</si>
  <si>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</si>
  <si>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</si>
  <si>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</si>
  <si>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</si>
  <si>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</si>
  <si>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</si>
  <si>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</si>
  <si>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</si>
  <si>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</si>
  <si>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</si>
  <si>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</si>
  <si>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</si>
  <si>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</si>
  <si>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</si>
  <si>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</si>
  <si>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</si>
  <si>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</si>
  <si>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</si>
  <si>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</si>
  <si>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</si>
  <si>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</si>
  <si>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</si>
  <si>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</si>
  <si>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</si>
  <si>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</si>
  <si>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</si>
  <si>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</si>
  <si>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</si>
  <si>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</si>
  <si>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</si>
  <si>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</si>
  <si>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</si>
  <si>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</si>
  <si>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</si>
  <si>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</si>
  <si>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</si>
  <si>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</si>
  <si>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</si>
  <si>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</si>
  <si>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</si>
  <si>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</si>
  <si>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</si>
  <si>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</si>
  <si>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</si>
  <si>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</si>
  <si>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</si>
  <si>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</si>
  <si>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</si>
  <si>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</si>
  <si>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</si>
  <si>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</si>
  <si>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</si>
  <si>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</si>
  <si>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</si>
  <si>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</si>
  <si>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</si>
  <si>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</si>
  <si>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</si>
  <si>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</si>
  <si>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</si>
  <si>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</si>
  <si>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</si>
  <si>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</si>
  <si>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</si>
  <si>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</si>
  <si>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</si>
  <si>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</si>
  <si>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</si>
  <si>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</si>
  <si>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</si>
  <si>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</si>
  <si>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</si>
  <si>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</si>
  <si>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</si>
  <si>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</si>
  <si>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</si>
  <si>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</si>
  <si>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</si>
  <si>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</si>
  <si>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</si>
  <si>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</si>
  <si>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</si>
  <si>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</si>
  <si>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</si>
  <si>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</si>
  <si>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</si>
  <si>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</si>
  <si>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</si>
  <si>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</si>
  <si>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</si>
  <si>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</si>
  <si>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</si>
  <si>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</si>
  <si>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</si>
  <si>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</si>
  <si>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</si>
  <si>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</si>
  <si>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</si>
  <si>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</si>
  <si>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</si>
  <si>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</si>
  <si>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</si>
  <si>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</si>
  <si>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</si>
  <si>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</si>
  <si>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</si>
  <si>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</si>
  <si>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</si>
  <si>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</si>
  <si>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</si>
  <si>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</si>
  <si>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</si>
  <si>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</si>
  <si>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</si>
  <si>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</si>
  <si>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</si>
  <si>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</si>
  <si>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</si>
  <si>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</si>
  <si>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</si>
  <si>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</si>
  <si>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</si>
  <si>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</si>
  <si>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</si>
  <si>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</si>
  <si>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</si>
  <si>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</si>
  <si>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</si>
  <si>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</si>
  <si>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</si>
  <si>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</si>
  <si>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</si>
  <si>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</si>
  <si>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</si>
  <si>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</si>
  <si>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</si>
  <si>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</si>
  <si>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</si>
  <si>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</si>
  <si>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</si>
  <si>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</si>
  <si>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</si>
  <si>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</si>
  <si>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</si>
  <si>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</si>
  <si>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</si>
  <si>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</si>
  <si>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</si>
  <si>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</si>
  <si>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</si>
  <si>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</si>
  <si>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</si>
  <si>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</si>
  <si>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</si>
  <si>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</si>
  <si>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</si>
  <si>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</si>
  <si>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</si>
  <si>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</si>
  <si>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</si>
  <si>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</si>
  <si>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</si>
  <si>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</si>
  <si>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</si>
  <si>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</si>
  <si>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</si>
  <si>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</si>
  <si>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</si>
  <si>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</si>
  <si>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</si>
  <si>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</si>
  <si>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</si>
  <si>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</si>
  <si>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</si>
  <si>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</si>
  <si>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</si>
  <si>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</si>
  <si>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</si>
  <si>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</si>
  <si>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</si>
  <si>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</si>
  <si>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</si>
  <si>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</si>
  <si>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</si>
  <si>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</si>
  <si>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</si>
  <si>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</si>
  <si>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</si>
  <si>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</si>
  <si>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</si>
  <si>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</si>
  <si>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</si>
  <si>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</si>
  <si>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</si>
  <si>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</si>
  <si>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</si>
  <si>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</si>
  <si>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</si>
  <si>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</si>
  <si>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</si>
  <si>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</si>
  <si>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</si>
  <si>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</si>
  <si>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</si>
  <si>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</si>
  <si>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</si>
  <si>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</si>
  <si>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</si>
  <si>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</si>
  <si>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</si>
  <si>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</si>
  <si>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</si>
  <si>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</si>
  <si>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</si>
  <si>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</si>
  <si>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</si>
  <si>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</si>
  <si>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</si>
  <si>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</si>
  <si>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</si>
  <si>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</si>
  <si>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</si>
  <si>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</si>
  <si>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</si>
  <si>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</si>
  <si>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</si>
  <si>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</si>
  <si>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</si>
  <si>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</si>
  <si>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</si>
  <si>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</si>
  <si>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</si>
  <si>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</si>
  <si>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</si>
  <si>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</si>
  <si>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</si>
  <si>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</si>
  <si>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</si>
  <si>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</si>
  <si>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</si>
  <si>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</si>
  <si>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</si>
  <si>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</si>
  <si>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</si>
  <si>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</si>
  <si>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</si>
  <si>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</si>
  <si>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</si>
  <si>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</si>
  <si>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</si>
  <si>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</si>
  <si>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</si>
  <si>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</si>
  <si>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</si>
  <si>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</si>
  <si>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</si>
  <si>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</si>
  <si>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</si>
  <si>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</si>
  <si>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</si>
  <si>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</si>
  <si>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</si>
  <si>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</si>
  <si>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</si>
  <si>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</si>
  <si>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</si>
  <si>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</si>
  <si>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</si>
  <si>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</si>
  <si>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</si>
  <si>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</si>
  <si>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</si>
  <si>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</si>
  <si>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</si>
  <si>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</si>
  <si>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</si>
  <si>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</si>
  <si>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</si>
  <si>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</si>
  <si>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</si>
  <si>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</si>
  <si>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</si>
  <si>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</si>
  <si>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</si>
  <si>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</si>
  <si>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</si>
  <si>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</si>
  <si>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</si>
  <si>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</si>
  <si>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</si>
  <si>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</si>
  <si>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</si>
  <si>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</si>
  <si>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</si>
  <si>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</si>
  <si>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</si>
  <si>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</si>
  <si>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</si>
  <si>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</si>
  <si>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</si>
  <si>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</si>
  <si>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</si>
  <si>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</si>
  <si>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</si>
  <si>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</si>
  <si>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</si>
  <si>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</si>
  <si>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</si>
  <si>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</si>
  <si>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</si>
  <si>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</si>
  <si>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</si>
  <si>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</si>
  <si>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</si>
  <si>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</si>
  <si>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</si>
  <si>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</si>
  <si>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</si>
  <si>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</si>
  <si>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</si>
  <si>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</si>
  <si>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</si>
  <si>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</si>
  <si>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</si>
  <si>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</si>
  <si>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</si>
  <si>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</si>
  <si>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</si>
  <si>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</si>
  <si>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</si>
  <si>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</si>
  <si>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</si>
  <si>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</si>
  <si>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</si>
  <si>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</si>
  <si>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</si>
  <si>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</si>
  <si>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</si>
  <si>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</si>
  <si>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</si>
  <si>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</si>
  <si>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</si>
  <si>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</si>
  <si>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</si>
  <si>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</si>
  <si>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</si>
  <si>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</si>
  <si>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</si>
  <si>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</si>
  <si>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</si>
  <si>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</si>
  <si>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</si>
  <si>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</si>
  <si>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</si>
  <si>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</si>
  <si>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</si>
  <si>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</si>
  <si>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</si>
  <si>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</si>
  <si>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</si>
  <si>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</si>
  <si>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</si>
  <si>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</si>
  <si>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</si>
  <si>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</si>
  <si>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</si>
  <si>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</si>
  <si>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</si>
  <si>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</si>
  <si>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</si>
  <si>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</si>
  <si>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</si>
  <si>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</si>
  <si>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</si>
  <si>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</si>
  <si>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</si>
  <si>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</si>
  <si>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</si>
  <si>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</si>
  <si>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</si>
  <si>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</si>
  <si>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</si>
  <si>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</si>
  <si>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</si>
  <si>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</si>
  <si>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</si>
  <si>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</si>
  <si>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</si>
  <si>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</si>
  <si>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</si>
  <si>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</si>
  <si>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</si>
  <si>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</si>
  <si>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</si>
  <si>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</si>
  <si>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</si>
  <si>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</si>
  <si>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</si>
  <si>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</si>
  <si>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</si>
  <si>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</si>
  <si>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</si>
  <si>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</si>
  <si>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</si>
  <si>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</si>
  <si>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</si>
  <si>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</si>
  <si>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</si>
  <si>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</si>
  <si>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</si>
  <si>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</si>
  <si>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</si>
  <si>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</si>
  <si>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</si>
  <si>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</si>
  <si>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</si>
  <si>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</si>
  <si>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</si>
  <si>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</si>
  <si>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</si>
  <si>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</si>
  <si>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</si>
  <si>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</si>
  <si>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</si>
  <si>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</si>
  <si>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</si>
  <si>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</si>
  <si>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</si>
  <si>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</si>
  <si>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</si>
  <si>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</si>
  <si>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</si>
  <si>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</si>
  <si>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</si>
  <si>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</si>
  <si>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</si>
  <si>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</si>
  <si>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</si>
  <si>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</si>
  <si>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</si>
  <si>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</si>
  <si>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</si>
  <si>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</si>
  <si>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</si>
  <si>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</si>
  <si>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</si>
  <si>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</si>
  <si>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</si>
  <si>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</si>
  <si>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</si>
  <si>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</si>
  <si>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</si>
  <si>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</si>
  <si>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</si>
  <si>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</si>
  <si>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</si>
  <si>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</si>
  <si>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</si>
  <si>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</si>
  <si>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</si>
  <si>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</si>
  <si>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</si>
  <si>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</si>
  <si>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</si>
  <si>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</si>
  <si>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</si>
  <si>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</si>
  <si>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</si>
  <si>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</si>
  <si>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</si>
  <si>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</si>
  <si>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</si>
  <si>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</si>
  <si>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</si>
  <si>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</si>
  <si>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</si>
  <si>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</si>
  <si>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</si>
  <si>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</si>
  <si>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</si>
  <si>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</si>
  <si>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</si>
  <si>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</si>
  <si>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</si>
  <si>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</si>
  <si>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</si>
  <si>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</si>
  <si>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</si>
  <si>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</si>
  <si>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</si>
  <si>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</si>
  <si>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</si>
  <si>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</si>
  <si>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</si>
  <si>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</si>
  <si>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</si>
  <si>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</si>
  <si>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</si>
  <si>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</si>
  <si>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</si>
  <si>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</si>
  <si>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</si>
  <si>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</si>
  <si>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</si>
  <si>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</si>
  <si>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</si>
  <si>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</si>
  <si>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</si>
  <si>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</si>
  <si>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</si>
  <si>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</si>
  <si>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</si>
  <si>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</si>
  <si>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</si>
  <si>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</si>
  <si>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</si>
  <si>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</si>
  <si>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</si>
  <si>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</si>
  <si>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</si>
  <si>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</si>
  <si>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</si>
  <si>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</si>
  <si>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</si>
  <si>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</si>
  <si>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</si>
  <si>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</si>
  <si>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</si>
  <si>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</si>
  <si>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</si>
  <si>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</si>
  <si>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</si>
  <si>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</si>
  <si>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</si>
  <si>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</si>
  <si>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</si>
  <si>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</si>
  <si>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</si>
  <si>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</si>
  <si>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</si>
  <si>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</si>
  <si>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</si>
  <si>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</si>
  <si>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</si>
  <si>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</si>
  <si>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</si>
  <si>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</si>
  <si>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</si>
  <si>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</si>
  <si>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</si>
  <si>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</si>
  <si>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</si>
  <si>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</si>
  <si>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</si>
  <si>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</si>
  <si>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</si>
  <si>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</si>
  <si>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</si>
  <si>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</si>
  <si>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</si>
  <si>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</si>
  <si>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</si>
  <si>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</si>
  <si>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</si>
  <si>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</si>
  <si>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</si>
  <si>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</si>
  <si>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</si>
  <si>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</si>
  <si>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</si>
  <si>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</si>
  <si>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</si>
  <si>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</si>
  <si>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</si>
  <si>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</si>
  <si>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</si>
  <si>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</si>
  <si>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</si>
  <si>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</si>
  <si>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</si>
  <si>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</si>
  <si>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</si>
  <si>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</si>
  <si>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</si>
  <si>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</si>
  <si>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</si>
  <si>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</si>
  <si>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</si>
  <si>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</si>
  <si>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</si>
  <si>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</si>
  <si>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</si>
  <si>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</si>
  <si>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</si>
  <si>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</si>
  <si>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</si>
  <si>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</si>
  <si>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</si>
  <si>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</si>
  <si>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</si>
  <si>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</si>
  <si>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</si>
  <si>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</si>
  <si>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</si>
  <si>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</si>
  <si>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</si>
  <si>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</si>
  <si>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</si>
  <si>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</si>
  <si>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</si>
  <si>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</si>
  <si>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</si>
  <si>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</si>
  <si>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</si>
  <si>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</si>
  <si>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</si>
  <si>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</si>
  <si>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</si>
  <si>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</si>
  <si>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</si>
  <si>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</si>
  <si>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</si>
  <si>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</si>
  <si>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</si>
  <si>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</si>
  <si>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</si>
  <si>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</si>
  <si>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</si>
  <si>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</si>
  <si>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</si>
  <si>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</si>
  <si>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</si>
  <si>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</si>
  <si>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</si>
  <si>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</si>
  <si>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</si>
  <si>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</si>
  <si>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</si>
  <si>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</si>
  <si>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</si>
  <si>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</si>
  <si>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</si>
  <si>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</si>
  <si>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</si>
  <si>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</si>
  <si>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</si>
  <si>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</si>
  <si>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</si>
  <si>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</si>
  <si>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</si>
  <si>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</si>
  <si>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</si>
  <si>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</si>
  <si>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</si>
  <si>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</si>
  <si>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</si>
  <si>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</si>
  <si>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</si>
  <si>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</si>
  <si>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</si>
  <si>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</si>
  <si>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</si>
  <si>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</si>
  <si>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</si>
  <si>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</si>
  <si>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</si>
  <si>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</si>
  <si>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</si>
  <si>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</si>
  <si>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</si>
  <si>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</si>
  <si>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</si>
  <si>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</si>
  <si>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</si>
  <si>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</si>
  <si>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</si>
  <si>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</si>
  <si>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</si>
  <si>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</si>
  <si>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</si>
  <si>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</si>
  <si>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</si>
  <si>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</si>
  <si>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</si>
  <si>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</si>
  <si>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</si>
  <si>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</si>
  <si>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</si>
  <si>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</si>
  <si>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</si>
  <si>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</si>
  <si>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</si>
  <si>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</si>
  <si>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</si>
  <si>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</si>
  <si>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</si>
  <si>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</si>
  <si>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</si>
  <si>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</si>
  <si>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</si>
  <si>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</si>
  <si>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</si>
  <si>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</si>
  <si>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</si>
  <si>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</si>
  <si>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</si>
  <si>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</si>
  <si>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</si>
  <si>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</si>
  <si>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</si>
  <si>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</si>
  <si>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</si>
  <si>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</si>
  <si>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</si>
  <si>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</si>
  <si>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</si>
  <si>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</si>
  <si>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</si>
  <si>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</si>
  <si>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</si>
  <si>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</si>
  <si>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</si>
  <si>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</si>
  <si>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</si>
  <si>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</si>
  <si>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</si>
  <si>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</si>
  <si>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</si>
  <si>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</si>
  <si>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</si>
  <si>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</si>
  <si>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</si>
  <si>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</si>
  <si>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</si>
  <si>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</si>
  <si>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</si>
  <si>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</si>
  <si>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</si>
  <si>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</si>
  <si>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</si>
  <si>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</si>
  <si>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</si>
  <si>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</si>
  <si>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</si>
  <si>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</si>
  <si>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</si>
  <si>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</si>
  <si>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</si>
  <si>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</si>
  <si>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</si>
  <si>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</si>
  <si>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</si>
  <si>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</si>
  <si>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</si>
  <si>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</si>
  <si>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</si>
  <si>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</si>
  <si>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</si>
  <si>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</si>
  <si>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</si>
  <si>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</si>
  <si>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</si>
  <si>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</si>
  <si>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</si>
  <si>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</si>
  <si>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</si>
  <si>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</si>
  <si>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</si>
  <si>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</si>
  <si>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</si>
  <si>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</si>
  <si>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</si>
  <si>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</si>
  <si>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</si>
  <si>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</si>
  <si>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</si>
  <si>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</si>
  <si>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</si>
  <si>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</si>
  <si>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</si>
  <si>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</si>
  <si>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</si>
  <si>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</si>
  <si>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</si>
  <si>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</si>
  <si>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</si>
  <si>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</si>
  <si>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</si>
  <si>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</si>
  <si>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</si>
  <si>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</si>
  <si>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</si>
  <si>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</si>
  <si>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</si>
  <si>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</si>
  <si>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</si>
  <si>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</si>
  <si>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</si>
  <si>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</si>
  <si>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</si>
  <si>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</si>
  <si>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</si>
  <si>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</si>
  <si>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</si>
  <si>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</si>
  <si>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</si>
  <si>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</si>
  <si>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</si>
  <si>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</si>
  <si>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</si>
  <si>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</si>
  <si>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</si>
  <si>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</si>
  <si>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</si>
  <si>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</si>
  <si>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</si>
  <si>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</si>
  <si>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</si>
  <si>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</si>
  <si>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</si>
  <si>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</si>
  <si>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</si>
  <si>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</si>
  <si>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</si>
  <si>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</si>
  <si>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</si>
  <si>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</si>
  <si>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</si>
  <si>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</si>
  <si>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</si>
  <si>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</si>
  <si>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</si>
  <si>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</si>
  <si>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</si>
  <si>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</si>
  <si>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</si>
  <si>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</si>
  <si>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</si>
  <si>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</si>
  <si>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</si>
  <si>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</si>
  <si>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</si>
  <si>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</si>
  <si>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</si>
  <si>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</si>
  <si>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</si>
  <si>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</si>
  <si>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</si>
  <si>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</si>
  <si>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</si>
  <si>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</si>
  <si>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</si>
  <si>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</si>
  <si>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</si>
  <si>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</si>
  <si>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</si>
  <si>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</si>
  <si>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</si>
  <si>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</si>
  <si>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</si>
  <si>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</si>
  <si>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</si>
  <si>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</si>
  <si>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</si>
  <si>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</si>
  <si>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</si>
  <si>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</si>
  <si>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</si>
  <si>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</si>
  <si>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</si>
  <si>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</si>
  <si>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</si>
  <si>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</si>
  <si>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</si>
  <si>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</si>
  <si>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</si>
  <si>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</si>
  <si>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</si>
  <si>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</si>
  <si>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</si>
  <si>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</si>
  <si>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</si>
  <si>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</si>
  <si>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</si>
  <si>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</si>
  <si>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</si>
  <si>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</si>
  <si>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</si>
  <si>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</si>
  <si>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</si>
  <si>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</si>
  <si>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</si>
  <si>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</si>
  <si>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</si>
  <si>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</si>
  <si>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</si>
  <si>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</si>
  <si>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</si>
  <si>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</si>
  <si>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</si>
  <si>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</si>
  <si>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</si>
  <si>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</si>
  <si>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</si>
  <si>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</si>
  <si>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</si>
  <si>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</si>
  <si>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</si>
  <si>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</si>
  <si>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</si>
  <si>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</si>
  <si>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</si>
  <si>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</si>
  <si>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</si>
  <si>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</si>
  <si>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</si>
  <si>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</si>
  <si>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</si>
  <si>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</si>
  <si>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</si>
  <si>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</si>
  <si>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</si>
  <si>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</si>
  <si>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</si>
  <si>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</si>
  <si>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</si>
  <si>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</si>
  <si>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</si>
  <si>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</si>
  <si>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</si>
  <si>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</si>
  <si>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</si>
  <si>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</si>
  <si>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</si>
  <si>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</si>
  <si>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</si>
  <si>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</si>
  <si>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</si>
  <si>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</si>
  <si>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</si>
  <si>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</si>
  <si>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</si>
  <si>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</si>
  <si>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</si>
  <si>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</si>
  <si>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</si>
  <si>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</si>
  <si>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</si>
  <si>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</si>
  <si>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</si>
  <si>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</si>
  <si>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</si>
  <si>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</si>
  <si>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</si>
  <si>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</si>
  <si>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</si>
  <si>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</si>
  <si>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</si>
  <si>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</si>
  <si>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</si>
  <si>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</si>
  <si>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</si>
  <si>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</si>
  <si>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</si>
  <si>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</si>
  <si>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</si>
  <si>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</si>
  <si>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</si>
  <si>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</si>
  <si>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</si>
  <si>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</si>
  <si>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</si>
  <si>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</si>
  <si>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</si>
  <si>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</si>
  <si>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</si>
  <si>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</si>
  <si>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</si>
  <si>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</si>
  <si>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</si>
  <si>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</si>
  <si>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</si>
  <si>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</si>
  <si>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</si>
  <si>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</si>
  <si>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</si>
  <si>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</si>
  <si>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</si>
  <si>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</si>
  <si>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</si>
  <si>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</si>
  <si>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</si>
  <si>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</si>
  <si>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</si>
  <si>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</si>
  <si>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</si>
  <si>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</si>
  <si>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</si>
  <si>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</si>
  <si>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</si>
  <si>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</si>
  <si>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</si>
  <si>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</si>
  <si>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</si>
  <si>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</si>
  <si>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</si>
  <si>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</si>
  <si>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</si>
  <si>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</si>
  <si>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</si>
  <si>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</si>
  <si>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</si>
  <si>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</si>
  <si>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</si>
  <si>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</si>
  <si>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</si>
  <si>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</si>
  <si>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</si>
  <si>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</si>
  <si>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</si>
  <si>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</si>
  <si>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</si>
  <si>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</si>
  <si>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</si>
  <si>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</si>
  <si>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</si>
  <si>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</si>
  <si>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</si>
  <si>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</si>
  <si>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</si>
  <si>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</si>
  <si>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</si>
  <si>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</si>
  <si>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</si>
  <si>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</si>
  <si>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</si>
  <si>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</si>
  <si>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</si>
  <si>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</si>
  <si>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</si>
  <si>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</si>
  <si>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</si>
  <si>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</si>
  <si>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</si>
  <si>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</si>
  <si>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</si>
  <si>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</si>
  <si>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</si>
  <si>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</si>
  <si>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</si>
  <si>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</si>
  <si>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</si>
  <si>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</si>
  <si>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</si>
  <si>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</si>
  <si>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</si>
  <si>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</si>
  <si>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</si>
  <si>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</si>
  <si>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</si>
  <si>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</si>
  <si>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</si>
  <si>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</si>
  <si>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</si>
  <si>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</si>
  <si>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</si>
  <si>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</si>
  <si>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</si>
  <si>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</si>
  <si>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</si>
  <si>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</si>
  <si>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</si>
  <si>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</si>
  <si>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</si>
  <si>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</si>
  <si>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</si>
  <si>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</si>
  <si>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</si>
  <si>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</si>
  <si>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</si>
  <si>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</si>
  <si>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</si>
  <si>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</si>
  <si>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</si>
  <si>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</si>
  <si>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</si>
  <si>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</si>
  <si>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</si>
  <si>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</si>
  <si>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</si>
  <si>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</si>
  <si>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</si>
  <si>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</si>
  <si>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</si>
  <si>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</si>
  <si>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</si>
  <si>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</si>
  <si>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</si>
  <si>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</si>
  <si>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</si>
  <si>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</si>
  <si>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</si>
  <si>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</si>
  <si>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</si>
  <si>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</si>
  <si>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</si>
  <si>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</si>
  <si>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</si>
  <si>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</si>
  <si>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</si>
  <si>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</si>
  <si>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</si>
  <si>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</si>
  <si>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</si>
  <si>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</si>
  <si>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</si>
  <si>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</si>
  <si>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</si>
  <si>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</si>
  <si>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</si>
  <si>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</si>
  <si>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</si>
  <si>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</si>
  <si>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</si>
  <si>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</si>
  <si>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</si>
  <si>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</si>
  <si>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</si>
  <si>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</si>
  <si>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</si>
  <si>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</si>
  <si>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</si>
  <si>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</si>
  <si>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</si>
  <si>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</si>
  <si>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</si>
  <si>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</si>
  <si>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</si>
  <si>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</si>
  <si>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</si>
  <si>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</si>
  <si>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</si>
  <si>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</si>
  <si>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</si>
  <si>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</si>
  <si>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</si>
  <si>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</si>
  <si>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</si>
  <si>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</si>
  <si>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</si>
  <si>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</si>
  <si>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</si>
  <si>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</si>
  <si>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</si>
  <si>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</si>
  <si>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</si>
  <si>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</si>
  <si>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</si>
  <si>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</si>
  <si>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</si>
  <si>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</si>
  <si>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</si>
  <si>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</si>
  <si>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</si>
  <si>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</si>
  <si>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</si>
  <si>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</si>
  <si>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</si>
  <si>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</si>
  <si>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</si>
  <si>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</si>
  <si>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</si>
  <si>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</si>
  <si>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</si>
  <si>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</si>
  <si>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</si>
  <si>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</si>
  <si>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</si>
  <si>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</si>
  <si>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</si>
  <si>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</si>
  <si>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</si>
  <si>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</si>
  <si>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</si>
  <si>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</si>
  <si>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</si>
  <si>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</si>
  <si>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</si>
  <si>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</si>
  <si>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</si>
  <si>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</si>
  <si>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</si>
  <si>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</si>
  <si>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</si>
  <si>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</si>
  <si>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</si>
  <si>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</si>
  <si>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</si>
  <si>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</si>
  <si>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</si>
  <si>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</si>
  <si>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</si>
  <si>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</si>
  <si>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</si>
  <si>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</si>
  <si>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</si>
  <si>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</si>
  <si>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</si>
  <si>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</si>
  <si>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</si>
  <si>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</si>
  <si>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</si>
  <si>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</si>
  <si>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</si>
  <si>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</si>
  <si>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</si>
  <si>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</si>
  <si>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</si>
  <si>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</si>
  <si>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</si>
  <si>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</si>
  <si>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</si>
  <si>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</si>
  <si>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</si>
  <si>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</si>
  <si>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</si>
  <si>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</si>
  <si>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</si>
  <si>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</si>
  <si>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</si>
  <si>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</si>
  <si>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</si>
  <si>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</si>
  <si>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</si>
  <si>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</si>
  <si>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</si>
  <si>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</si>
  <si>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</si>
  <si>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</si>
  <si>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</si>
  <si>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</si>
  <si>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</si>
  <si>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</si>
  <si>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</si>
  <si>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</si>
  <si>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</si>
  <si>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</si>
  <si>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</si>
  <si>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</si>
  <si>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</si>
  <si>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</si>
  <si>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</si>
  <si>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</si>
  <si>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</si>
  <si>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</si>
  <si>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</si>
  <si>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</si>
  <si>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</si>
  <si>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</si>
  <si>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</si>
  <si>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</si>
  <si>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</si>
  <si>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</si>
  <si>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</si>
  <si>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</si>
  <si>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</si>
  <si>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</si>
  <si>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</si>
  <si>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</si>
  <si>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</si>
  <si>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</si>
  <si>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</si>
  <si>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</si>
  <si>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</si>
  <si>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</si>
  <si>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</si>
  <si>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</si>
  <si>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</si>
  <si>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</si>
  <si>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</si>
  <si>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</si>
  <si>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</si>
  <si>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</si>
  <si>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</si>
  <si>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</si>
  <si>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</si>
  <si>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</si>
  <si>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</si>
  <si>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</si>
  <si>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</si>
  <si>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</si>
  <si>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</si>
  <si>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</si>
  <si>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</si>
  <si>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</si>
  <si>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</si>
  <si>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</si>
  <si>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</si>
  <si>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</si>
  <si>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</si>
  <si>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</si>
  <si>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</si>
  <si>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</si>
  <si>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</si>
  <si>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</si>
  <si>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</si>
  <si>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</si>
  <si>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</si>
  <si>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</si>
  <si>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</si>
  <si>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</si>
  <si>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</si>
  <si>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</si>
  <si>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</si>
  <si>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</si>
  <si>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</si>
  <si>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</si>
  <si>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</si>
  <si>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</si>
  <si>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</si>
  <si>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</si>
  <si>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</si>
  <si>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</si>
  <si>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</si>
  <si>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</si>
  <si>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</si>
  <si>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</si>
  <si>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</si>
  <si>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</si>
  <si>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</si>
  <si>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</si>
  <si>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</si>
  <si>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</si>
  <si>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</si>
  <si>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</si>
  <si>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</si>
  <si>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</si>
  <si>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</si>
  <si>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</si>
  <si>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</si>
  <si>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</si>
  <si>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</si>
  <si>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</si>
  <si>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</si>
  <si>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</si>
  <si>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</si>
  <si>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</si>
  <si>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</si>
  <si>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</si>
  <si>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</si>
  <si>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</si>
  <si>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</si>
  <si>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</si>
  <si>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</si>
  <si>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</si>
  <si>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</si>
  <si>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</si>
  <si>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</si>
  <si>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</si>
  <si>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</si>
  <si>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</si>
  <si>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</si>
  <si>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</si>
  <si>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</si>
  <si>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</si>
  <si>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</si>
  <si>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</si>
  <si>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</si>
  <si>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</si>
  <si>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</si>
  <si>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</si>
  <si>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</si>
  <si>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</si>
  <si>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</si>
  <si>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</si>
  <si>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</si>
  <si>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</si>
  <si>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</si>
  <si>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</si>
  <si>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</si>
  <si>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</si>
  <si>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</si>
  <si>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</si>
  <si>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</si>
  <si>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</si>
  <si>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</si>
  <si>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</si>
  <si>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</si>
  <si>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</si>
  <si>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</si>
  <si>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</si>
  <si>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</si>
  <si>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</si>
  <si>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</si>
  <si>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</si>
  <si>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</si>
  <si>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</si>
  <si>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</si>
  <si>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</si>
  <si>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</si>
  <si>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</si>
  <si>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</si>
  <si>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</si>
  <si>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</si>
  <si>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</si>
  <si>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</si>
  <si>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</si>
  <si>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</si>
  <si>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</si>
  <si>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</si>
  <si>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</si>
  <si>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</si>
  <si>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</si>
  <si>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</si>
  <si>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</si>
  <si>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</si>
  <si>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</si>
  <si>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</si>
  <si>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</si>
  <si>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</si>
  <si>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</si>
  <si>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</si>
  <si>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</si>
  <si>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</si>
  <si>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</si>
  <si>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</si>
  <si>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</si>
  <si>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</si>
  <si>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</si>
  <si>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</si>
  <si>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</si>
  <si>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</si>
  <si>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</si>
  <si>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</si>
  <si>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</si>
  <si>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</si>
  <si>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</si>
  <si>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</si>
  <si>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</si>
  <si>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</si>
  <si>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</si>
  <si>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</si>
  <si>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</si>
  <si>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</si>
  <si>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</si>
  <si>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</si>
  <si>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</si>
  <si>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</si>
  <si>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</si>
  <si>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</si>
  <si>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</si>
  <si>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</si>
  <si>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</si>
  <si>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</si>
  <si>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</si>
  <si>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</si>
  <si>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</si>
  <si>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</si>
  <si>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</si>
  <si>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</si>
  <si>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</si>
  <si>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</si>
  <si>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</si>
  <si>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</si>
  <si>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</si>
  <si>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</si>
  <si>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</si>
  <si>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</si>
  <si>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</si>
  <si>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</si>
  <si>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</si>
  <si>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</si>
  <si>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</si>
  <si>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</si>
  <si>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</si>
  <si>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</si>
  <si>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</si>
  <si>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</si>
  <si>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</si>
  <si>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</si>
  <si>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</si>
  <si>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</si>
  <si>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</si>
  <si>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</si>
  <si>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</si>
  <si>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</si>
  <si>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</si>
  <si>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</si>
  <si>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</si>
  <si>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</si>
  <si>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</si>
  <si>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</si>
  <si>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</si>
  <si>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</si>
  <si>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</si>
  <si>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</si>
  <si>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</si>
  <si>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</si>
  <si>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</si>
  <si>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</si>
  <si>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</si>
  <si>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</si>
  <si>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</si>
  <si>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</si>
  <si>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</si>
  <si>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</si>
  <si>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</si>
  <si>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</si>
  <si>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</si>
  <si>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</si>
  <si>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</si>
  <si>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</si>
  <si>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</si>
  <si>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</si>
  <si>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</si>
  <si>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</si>
  <si>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</si>
  <si>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</si>
  <si>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</si>
  <si>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</si>
  <si>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</si>
  <si>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</si>
  <si>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</si>
  <si>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</si>
  <si>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</si>
  <si>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</si>
  <si>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</si>
  <si>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</si>
  <si>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</si>
  <si>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</si>
  <si>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</si>
  <si>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</si>
  <si>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</si>
  <si>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</si>
  <si>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</si>
  <si>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</si>
  <si>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</si>
  <si>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</si>
  <si>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</si>
  <si>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</si>
  <si>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</si>
  <si>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</si>
  <si>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</si>
  <si>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</si>
  <si>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</si>
  <si>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</si>
  <si>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</si>
  <si>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</si>
  <si>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</si>
  <si>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</si>
  <si>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</si>
  <si>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</si>
  <si>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</si>
  <si>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</si>
  <si>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</si>
  <si>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</si>
  <si>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</si>
  <si>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</si>
  <si>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</si>
  <si>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</si>
  <si>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</si>
  <si>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</si>
  <si>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</si>
  <si>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</si>
  <si>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</si>
  <si>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</si>
  <si>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</si>
  <si>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</si>
  <si>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</si>
  <si>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</si>
  <si>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</si>
  <si>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</si>
  <si>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</si>
  <si>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</si>
  <si>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</si>
  <si>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</si>
  <si>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</si>
  <si>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</si>
  <si>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</si>
  <si>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</si>
  <si>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</si>
  <si>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</si>
  <si>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</si>
  <si>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</si>
  <si>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</si>
  <si>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</si>
  <si>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</si>
  <si>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</si>
  <si>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</si>
  <si>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</si>
  <si>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</si>
  <si>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</si>
  <si>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</si>
  <si>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</si>
  <si>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</si>
  <si>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</si>
  <si>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</si>
  <si>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</si>
  <si>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</si>
  <si>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</si>
  <si>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</si>
  <si>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</si>
  <si>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</si>
  <si>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</si>
  <si>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</si>
  <si>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</si>
  <si>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</si>
  <si>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</si>
  <si>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</si>
  <si>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</si>
  <si>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</si>
  <si>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</si>
  <si>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</si>
  <si>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</si>
  <si>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</si>
  <si>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</si>
  <si>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</si>
  <si>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</si>
  <si>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</si>
  <si>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</si>
  <si>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</si>
  <si>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</si>
  <si>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</si>
  <si>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</si>
  <si>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</si>
  <si>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</si>
  <si>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</si>
  <si>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</si>
  <si>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</si>
  <si>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</si>
  <si>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</si>
  <si>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</si>
  <si>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</si>
  <si>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</si>
  <si>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</si>
  <si>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</si>
  <si>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</si>
  <si>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</si>
  <si>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</si>
  <si>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</si>
  <si>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</si>
  <si>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</si>
  <si>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</si>
  <si>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</si>
  <si>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</si>
  <si>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</si>
  <si>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</si>
  <si>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</si>
  <si>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</si>
  <si>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</si>
  <si>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</si>
  <si>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</si>
  <si>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</si>
  <si>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</si>
  <si>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</si>
  <si>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</si>
  <si>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</si>
  <si>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</si>
  <si>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</si>
  <si>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</si>
  <si>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</si>
  <si>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</si>
  <si>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</si>
  <si>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</si>
  <si>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</si>
  <si>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</si>
  <si>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</si>
  <si>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</si>
  <si>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</si>
  <si>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</si>
  <si>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</si>
  <si>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</si>
  <si>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</si>
  <si>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</si>
  <si>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</si>
  <si>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</si>
  <si>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</si>
  <si>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</si>
  <si>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</si>
  <si>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</si>
  <si>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</si>
  <si>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</si>
  <si>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</si>
  <si>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</si>
  <si>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</si>
  <si>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</si>
  <si>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</si>
  <si>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</si>
  <si>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</si>
  <si>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</si>
  <si>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</si>
  <si>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</si>
  <si>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</si>
  <si>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</si>
  <si>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</si>
  <si>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</si>
  <si>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</si>
  <si>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</si>
  <si>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</si>
  <si>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</si>
  <si>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</si>
  <si>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</si>
  <si>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</si>
  <si>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</si>
  <si>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</si>
  <si>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</si>
  <si>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</si>
  <si>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</si>
  <si>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</si>
  <si>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</si>
  <si>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</si>
  <si>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</si>
  <si>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</si>
  <si>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</si>
  <si>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</si>
  <si>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</si>
  <si>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</si>
  <si>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</si>
  <si>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</si>
  <si>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</si>
  <si>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</si>
  <si>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</si>
  <si>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</si>
  <si>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</si>
  <si>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</si>
  <si>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</si>
  <si>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</si>
  <si>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</si>
  <si>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</si>
  <si>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</si>
  <si>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</si>
  <si>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</si>
  <si>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</si>
  <si>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</si>
  <si>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</si>
  <si>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</si>
  <si>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</si>
  <si>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</si>
  <si>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</si>
  <si>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</si>
  <si>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</si>
  <si>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</si>
  <si>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</si>
  <si>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</si>
  <si>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</si>
  <si>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</si>
  <si>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</si>
  <si>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</si>
  <si>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</si>
  <si>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</si>
  <si>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</si>
  <si>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</si>
  <si>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</si>
  <si>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</si>
  <si>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</si>
  <si>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</si>
  <si>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</si>
  <si>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</si>
  <si>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</si>
  <si>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</si>
  <si>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</si>
  <si>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</si>
  <si>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</si>
  <si>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</si>
  <si>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</si>
  <si>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</si>
  <si>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</si>
  <si>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</si>
  <si>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</si>
  <si>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</si>
  <si>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</si>
  <si>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</si>
  <si>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</si>
  <si>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</si>
  <si>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</si>
  <si>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</si>
  <si>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</si>
  <si>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</si>
  <si>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</si>
  <si>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</si>
  <si>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</si>
  <si>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</si>
  <si>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</si>
  <si>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</si>
  <si>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</si>
  <si>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</si>
  <si>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</si>
  <si>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</si>
  <si>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</si>
  <si>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</si>
  <si>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</si>
  <si>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</si>
  <si>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</si>
  <si>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</si>
  <si>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</si>
  <si>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</si>
  <si>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</si>
  <si>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</si>
  <si>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</si>
  <si>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</si>
  <si>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</si>
  <si>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</si>
  <si>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</si>
  <si>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</si>
  <si>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</si>
  <si>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</si>
  <si>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</si>
  <si>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</si>
  <si>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</si>
  <si>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</si>
  <si>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</si>
  <si>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</si>
  <si>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</si>
  <si>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</si>
  <si>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</si>
  <si>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</si>
  <si>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</si>
  <si>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</si>
  <si>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</si>
  <si>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</si>
  <si>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</si>
  <si>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</si>
  <si>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</si>
  <si>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</si>
  <si>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</si>
  <si>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</si>
  <si>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</si>
  <si>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</si>
  <si>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</si>
  <si>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</si>
  <si>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</si>
  <si>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</si>
  <si>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</si>
  <si>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</si>
  <si>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</si>
  <si>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</si>
  <si>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</si>
  <si>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</si>
  <si>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</si>
  <si>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</si>
  <si>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</si>
  <si>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</si>
  <si>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</si>
  <si>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</si>
  <si>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</si>
  <si>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</si>
  <si>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</si>
  <si>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</si>
  <si>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</si>
  <si>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</si>
  <si>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</si>
  <si>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</si>
  <si>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</si>
  <si>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</si>
  <si>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</si>
  <si>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</si>
  <si>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</si>
  <si>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</si>
  <si>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</si>
  <si>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</si>
  <si>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</si>
  <si>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</si>
  <si>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</si>
  <si>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</si>
  <si>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</si>
  <si>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</si>
  <si>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</si>
  <si>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</si>
  <si>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</si>
  <si>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</si>
  <si>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</si>
  <si>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</si>
  <si>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</si>
  <si>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</si>
  <si>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</si>
  <si>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</si>
  <si>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</si>
  <si>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</si>
  <si>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</si>
  <si>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</si>
  <si>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</si>
  <si>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</si>
  <si>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</si>
  <si>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</si>
  <si>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</si>
  <si>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</si>
  <si>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</si>
  <si>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</si>
  <si>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</si>
  <si>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</si>
  <si>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</si>
  <si>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</si>
  <si>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</si>
  <si>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</si>
  <si>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</si>
  <si>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</si>
  <si>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</si>
  <si>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</si>
  <si>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</si>
  <si>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</si>
  <si>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</si>
  <si>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</si>
  <si>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</si>
  <si>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</si>
  <si>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</si>
  <si>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</si>
  <si>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</si>
  <si>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</si>
  <si>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</si>
  <si>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</si>
  <si>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</si>
  <si>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</si>
  <si>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</si>
  <si>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</si>
  <si>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</si>
  <si>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</si>
  <si>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</si>
  <si>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</si>
  <si>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</si>
  <si>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</si>
  <si>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</si>
  <si>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</si>
  <si>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</si>
  <si>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</si>
  <si>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</si>
  <si>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</si>
  <si>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</si>
  <si>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</si>
  <si>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</si>
  <si>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</si>
  <si>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</si>
  <si>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</si>
  <si>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</si>
  <si>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</si>
  <si>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</si>
  <si>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</si>
  <si>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</si>
  <si>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</si>
  <si>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</si>
  <si>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</si>
  <si>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</si>
  <si>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</si>
  <si>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</si>
  <si>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</si>
  <si>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</si>
  <si>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</si>
  <si>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</si>
  <si>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</si>
  <si>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</si>
  <si>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</si>
  <si>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</si>
  <si>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</si>
  <si>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</si>
  <si>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</si>
  <si>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</si>
  <si>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</si>
  <si>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</si>
  <si>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</si>
  <si>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</si>
  <si>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</si>
  <si>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</si>
  <si>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</si>
  <si>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</si>
  <si>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</si>
  <si>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</si>
  <si>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</si>
  <si>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</si>
  <si>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</si>
  <si>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</si>
  <si>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</si>
  <si>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</si>
  <si>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</si>
  <si>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</si>
  <si>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</si>
  <si>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</si>
  <si>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</si>
  <si>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</si>
  <si>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</si>
  <si>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</si>
  <si>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</si>
  <si>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</si>
  <si>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</si>
  <si>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</si>
  <si>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</si>
  <si>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</si>
  <si>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</si>
  <si>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</si>
  <si>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</si>
  <si>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</si>
  <si>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</si>
  <si>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</si>
  <si>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</si>
  <si>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</si>
  <si>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</si>
  <si>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</si>
  <si>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</si>
  <si>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</si>
  <si>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</si>
  <si>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</si>
  <si>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</si>
  <si>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</si>
  <si>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</si>
  <si>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</si>
  <si>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</si>
  <si>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</si>
  <si>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</si>
  <si>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</si>
  <si>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</si>
  <si>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</si>
  <si>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</si>
  <si>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</si>
  <si>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</si>
  <si>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</si>
  <si>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</si>
  <si>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</si>
  <si>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</si>
  <si>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</si>
  <si>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</si>
  <si>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</si>
  <si>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</si>
  <si>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</si>
  <si>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</si>
  <si>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</si>
  <si>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</si>
  <si>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</si>
  <si>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</si>
  <si>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</si>
  <si>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</si>
  <si>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</si>
  <si>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</si>
  <si>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</si>
  <si>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</si>
  <si>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</si>
  <si>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</si>
  <si>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</si>
  <si>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</si>
  <si>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</si>
  <si>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</si>
  <si>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</si>
  <si>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</si>
  <si>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</si>
  <si>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</si>
  <si>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</si>
  <si>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</si>
  <si>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</si>
  <si>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</si>
  <si>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</si>
  <si>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</si>
  <si>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</si>
  <si>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</si>
  <si>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</si>
  <si>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</si>
  <si>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</si>
  <si>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</si>
  <si>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</si>
  <si>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</si>
  <si>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</si>
  <si>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</si>
  <si>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</si>
  <si>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</si>
  <si>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</si>
  <si>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</si>
  <si>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</si>
  <si>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</si>
  <si>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</si>
  <si>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</si>
  <si>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</si>
  <si>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</si>
  <si>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</si>
  <si>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</si>
  <si>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</si>
  <si>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</si>
  <si>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</si>
  <si>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</si>
  <si>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</si>
  <si>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</si>
  <si>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</si>
  <si>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</si>
  <si>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</si>
  <si>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</si>
  <si>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</si>
  <si>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</si>
  <si>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</si>
  <si>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</si>
  <si>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</si>
  <si>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</si>
  <si>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</si>
  <si>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</si>
  <si>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</si>
  <si>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</si>
  <si>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</si>
  <si>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</si>
  <si>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</si>
  <si>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</si>
  <si>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</si>
  <si>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</si>
  <si>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</si>
  <si>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</si>
  <si>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</si>
  <si>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</si>
  <si>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</si>
  <si>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</si>
  <si>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</si>
  <si>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</si>
  <si>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</si>
  <si>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</si>
  <si>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</si>
  <si>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</si>
  <si>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</si>
  <si>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</si>
  <si>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</si>
  <si>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</si>
  <si>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</si>
  <si>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</si>
  <si>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</si>
  <si>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</si>
  <si>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</si>
  <si>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</si>
  <si>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</si>
  <si>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</si>
  <si>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</si>
  <si>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</si>
  <si>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</si>
  <si>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</si>
  <si>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</si>
  <si>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</si>
  <si>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</si>
  <si>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</si>
  <si>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</si>
  <si>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</si>
  <si>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</si>
  <si>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</si>
  <si>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</si>
  <si>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</si>
  <si>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</si>
  <si>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</si>
  <si>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</si>
  <si>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</si>
  <si>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</si>
  <si>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</si>
  <si>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</si>
  <si>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</si>
  <si>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</si>
  <si>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</si>
  <si>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</si>
  <si>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</si>
  <si>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</si>
  <si>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</si>
  <si>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</si>
  <si>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</si>
  <si>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</si>
  <si>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</si>
  <si>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</si>
  <si>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</si>
  <si>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</si>
  <si>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</si>
  <si>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</si>
  <si>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</si>
  <si>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</si>
  <si>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</si>
  <si>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</si>
  <si>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</si>
  <si>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</si>
  <si>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</si>
  <si>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</si>
  <si>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</si>
  <si>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</si>
  <si>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</si>
  <si>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</si>
  <si>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</si>
  <si>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</si>
  <si>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</si>
  <si>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</si>
  <si>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</si>
  <si>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</si>
  <si>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</si>
  <si>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</si>
  <si>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</si>
  <si>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</si>
  <si>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</si>
  <si>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</si>
  <si>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</si>
  <si>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</si>
  <si>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</si>
  <si>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</si>
  <si>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</si>
  <si>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</si>
  <si>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</si>
  <si>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</si>
  <si>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</si>
  <si>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</si>
  <si>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</si>
  <si>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</si>
  <si>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</si>
  <si>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</si>
  <si>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</si>
  <si>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</si>
  <si>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</si>
  <si>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</si>
  <si>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</si>
  <si>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</si>
  <si>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</si>
  <si>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</si>
  <si>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</si>
  <si>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</si>
  <si>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</si>
  <si>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</si>
  <si>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</si>
  <si>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</si>
  <si>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</si>
  <si>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</si>
  <si>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</si>
  <si>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</si>
  <si>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</si>
  <si>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</si>
  <si>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</si>
  <si>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</si>
  <si>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</si>
  <si>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</si>
  <si>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</si>
  <si>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</si>
  <si>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</si>
  <si>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</si>
  <si>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</si>
  <si>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</si>
  <si>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</si>
  <si>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</si>
  <si>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</si>
  <si>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</si>
  <si>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</si>
  <si>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</si>
  <si>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</si>
  <si>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</si>
  <si>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</si>
  <si>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</si>
  <si>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</si>
  <si>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</si>
  <si>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</si>
  <si>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</si>
  <si>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</si>
  <si>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</si>
  <si>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</si>
  <si>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</si>
  <si>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</si>
  <si>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</si>
  <si>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</si>
  <si>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</si>
  <si>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</si>
  <si>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</si>
  <si>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</si>
  <si>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</si>
  <si>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</si>
  <si>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</si>
  <si>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</si>
  <si>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</si>
  <si>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</si>
  <si>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</si>
  <si>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</si>
  <si>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</si>
  <si>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</si>
  <si>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</si>
  <si>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</si>
  <si>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</si>
  <si>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</si>
  <si>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</si>
  <si>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</si>
  <si>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</si>
  <si>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</si>
  <si>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</si>
  <si>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</si>
  <si>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</si>
  <si>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</si>
  <si>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</si>
  <si>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</si>
  <si>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</si>
  <si>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</si>
  <si>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</si>
  <si>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</si>
  <si>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</si>
  <si>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</si>
  <si>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</si>
  <si>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</si>
  <si>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</si>
  <si>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</si>
  <si>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</si>
  <si>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</si>
  <si>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</si>
  <si>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</si>
  <si>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</si>
  <si>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</si>
  <si>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</si>
  <si>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</si>
  <si>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</si>
  <si>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</si>
  <si>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</si>
  <si>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</si>
  <si>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</si>
  <si>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</si>
  <si>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</si>
  <si>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</si>
  <si>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</si>
  <si>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</si>
  <si>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</si>
  <si>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</si>
  <si>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</si>
  <si>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</si>
  <si>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</si>
  <si>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</si>
  <si>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</si>
  <si>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</si>
  <si>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</si>
  <si>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</si>
  <si>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</si>
  <si>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</si>
  <si>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</si>
  <si>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</si>
  <si>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</si>
  <si>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</si>
  <si>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</si>
  <si>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</si>
  <si>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</si>
  <si>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</si>
  <si>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</si>
  <si>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</si>
  <si>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</si>
  <si>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</si>
  <si>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</si>
  <si>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</si>
  <si>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</si>
  <si>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</si>
  <si>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</si>
  <si>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</si>
  <si>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</si>
  <si>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</si>
  <si>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</si>
  <si>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</si>
  <si>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</si>
  <si>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</si>
  <si>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</si>
  <si>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</si>
  <si>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</si>
  <si>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</si>
  <si>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</si>
  <si>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</si>
  <si>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</si>
  <si>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</si>
  <si>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</si>
  <si>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</si>
  <si>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</si>
  <si>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</si>
  <si>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</si>
  <si>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</si>
  <si>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</si>
  <si>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</si>
  <si>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</si>
  <si>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</si>
  <si>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</si>
  <si>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</si>
  <si>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</si>
  <si>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</si>
  <si>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</si>
  <si>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</si>
  <si>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</si>
  <si>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</si>
  <si>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</si>
  <si>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</si>
  <si>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</si>
  <si>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</si>
  <si>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</si>
  <si>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</si>
  <si>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</si>
  <si>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</si>
  <si>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</si>
  <si>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</si>
  <si>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</si>
  <si>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</si>
  <si>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</si>
  <si>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</si>
  <si>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</si>
  <si>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</si>
  <si>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</si>
  <si>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</si>
  <si>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</si>
  <si>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</si>
  <si>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</si>
  <si>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</si>
  <si>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</si>
  <si>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</si>
  <si>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</si>
  <si>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</si>
  <si>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</si>
  <si>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</si>
  <si>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</si>
  <si>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</si>
  <si>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</si>
  <si>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</si>
  <si>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</si>
  <si>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</si>
  <si>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</si>
  <si>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</si>
  <si>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</si>
  <si>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</si>
  <si>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</si>
  <si>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</si>
  <si>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</si>
  <si>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</si>
  <si>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</si>
  <si>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</si>
  <si>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</si>
  <si>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</si>
  <si>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</si>
  <si>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</si>
  <si>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</si>
  <si>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</si>
  <si>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</si>
  <si>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</si>
  <si>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</si>
  <si>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</si>
  <si>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</si>
  <si>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</si>
  <si>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</si>
  <si>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</si>
  <si>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</si>
  <si>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</si>
  <si>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</si>
  <si>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</si>
  <si>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</si>
  <si>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</si>
  <si>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</si>
  <si>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</si>
  <si>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</si>
  <si>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</si>
  <si>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</si>
  <si>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</si>
  <si>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</si>
  <si>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</si>
  <si>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</si>
  <si>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</si>
  <si>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</si>
  <si>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</si>
  <si>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</si>
  <si>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</si>
  <si>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</si>
  <si>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</si>
  <si>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</si>
  <si>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</si>
  <si>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</si>
  <si>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</si>
  <si>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</si>
  <si>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</si>
  <si>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</si>
  <si>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</si>
  <si>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</si>
  <si>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</si>
  <si>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</si>
  <si>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</si>
  <si>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</si>
  <si>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</si>
  <si>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</si>
  <si>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</si>
  <si>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</si>
  <si>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</si>
  <si>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</si>
  <si>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</si>
  <si>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</si>
  <si>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</si>
  <si>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</si>
  <si>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</si>
  <si>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</si>
  <si>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</si>
  <si>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</si>
  <si>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</si>
  <si>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</si>
  <si>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</si>
  <si>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</si>
  <si>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</si>
  <si>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</si>
  <si>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</si>
  <si>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</si>
  <si>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</si>
  <si>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</si>
  <si>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</si>
  <si>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</si>
  <si>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</si>
  <si>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</si>
  <si>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</si>
  <si>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</si>
  <si>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</si>
  <si>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</si>
  <si>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</si>
  <si>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</si>
  <si>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</si>
  <si>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</si>
  <si>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</si>
  <si>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</si>
  <si>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</si>
  <si>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</si>
  <si>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</si>
  <si>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</si>
  <si>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</si>
  <si>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</si>
  <si>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</si>
  <si>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</si>
  <si>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</si>
  <si>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</si>
  <si>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</si>
  <si>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</si>
  <si>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</si>
  <si>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</si>
  <si>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</si>
  <si>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</si>
  <si>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</si>
  <si>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</si>
  <si>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</si>
  <si>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</si>
  <si>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</si>
  <si>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</si>
  <si>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</si>
  <si>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</si>
  <si>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</si>
  <si>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</si>
  <si>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</si>
  <si>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</si>
  <si>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</si>
  <si>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</si>
  <si>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</si>
  <si>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</si>
  <si>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</si>
  <si>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</si>
  <si>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</si>
  <si>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</si>
  <si>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</si>
  <si>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</si>
  <si>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</si>
  <si>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</si>
  <si>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</si>
  <si>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</si>
  <si>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</si>
  <si>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</si>
  <si>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</si>
  <si>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</si>
  <si>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</si>
  <si>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</si>
  <si>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</si>
  <si>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</si>
  <si>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</si>
  <si>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</si>
  <si>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</si>
  <si>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</si>
  <si>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</si>
  <si>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</si>
  <si>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</si>
  <si>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</si>
  <si>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</si>
  <si>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</si>
  <si>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</si>
  <si>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</si>
  <si>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</si>
  <si>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</si>
  <si>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</si>
  <si>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</si>
  <si>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</si>
  <si>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</si>
  <si>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</si>
  <si>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</si>
  <si>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</si>
  <si>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</si>
  <si>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</si>
  <si>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</si>
  <si>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</si>
  <si>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</si>
  <si>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</si>
  <si>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</si>
  <si>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</si>
  <si>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</si>
  <si>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</si>
  <si>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</si>
  <si>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</si>
  <si>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</si>
  <si>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</si>
  <si>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</si>
  <si>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</si>
  <si>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</si>
  <si>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</si>
  <si>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</si>
  <si>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</si>
  <si>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</si>
  <si>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</si>
  <si>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</si>
  <si>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</si>
  <si>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</si>
  <si>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</si>
  <si>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</si>
  <si>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</si>
  <si>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</si>
  <si>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</si>
  <si>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</si>
  <si>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</si>
  <si>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</si>
  <si>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</si>
  <si>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</si>
  <si>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</si>
  <si>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</si>
  <si>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</si>
  <si>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</si>
  <si>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</si>
  <si>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</si>
  <si>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</si>
  <si>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</si>
  <si>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</si>
  <si>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</si>
  <si>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</si>
  <si>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</si>
  <si>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</si>
  <si>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</si>
  <si>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</si>
  <si>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</si>
  <si>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</si>
  <si>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</si>
  <si>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</si>
  <si>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</si>
  <si>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</si>
  <si>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</si>
  <si>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</si>
  <si>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</si>
  <si>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</si>
  <si>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</si>
  <si>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</si>
  <si>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</si>
  <si>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</si>
  <si>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</si>
  <si>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</si>
  <si>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</si>
  <si>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</si>
  <si>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</si>
  <si>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</si>
  <si>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</si>
  <si>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</si>
  <si>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</si>
  <si>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</si>
  <si>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</si>
  <si>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</si>
  <si>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</si>
  <si>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</si>
  <si>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</si>
  <si>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</si>
  <si>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</si>
  <si>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</si>
  <si>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</si>
  <si>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</si>
  <si>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</si>
  <si>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</si>
  <si>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</si>
  <si>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</si>
  <si>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</si>
  <si>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</si>
  <si>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</si>
  <si>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</si>
  <si>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</si>
  <si>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</si>
  <si>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</si>
  <si>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</si>
  <si>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</si>
  <si>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</si>
  <si>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</si>
  <si>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</si>
  <si>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</si>
  <si>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</si>
  <si>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</si>
  <si>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</si>
  <si>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</si>
  <si>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</si>
  <si>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</si>
  <si>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</si>
  <si>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</si>
  <si>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</si>
  <si>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</si>
  <si>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</si>
  <si>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</si>
  <si>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</si>
  <si>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</si>
  <si>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</si>
  <si>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</si>
  <si>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</si>
  <si>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</si>
  <si>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</si>
  <si>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</si>
  <si>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</si>
  <si>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</si>
  <si>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</si>
  <si>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</si>
  <si>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</si>
  <si>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</si>
  <si>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</si>
  <si>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</si>
  <si>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</si>
  <si>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</si>
  <si>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</si>
  <si>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</si>
  <si>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</si>
  <si>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</si>
  <si>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</si>
  <si>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</si>
  <si>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</si>
  <si>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</si>
  <si>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</si>
  <si>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</si>
  <si>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</si>
  <si>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</si>
  <si>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</si>
  <si>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</si>
  <si>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</si>
  <si>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</si>
  <si>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</si>
  <si>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</si>
  <si>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</si>
  <si>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</si>
  <si>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</si>
  <si>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</si>
  <si>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</si>
  <si>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</si>
  <si>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</si>
  <si>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</si>
  <si>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</si>
  <si>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</si>
  <si>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</si>
  <si>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</si>
  <si>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</si>
  <si>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</si>
  <si>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</si>
  <si>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</si>
  <si>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</si>
  <si>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</si>
  <si>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</si>
  <si>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</si>
  <si>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</si>
  <si>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</si>
  <si>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</si>
  <si>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</si>
  <si>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</si>
  <si>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</si>
  <si>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</si>
  <si>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</si>
  <si>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</si>
  <si>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</si>
  <si>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</si>
  <si>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</si>
  <si>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</si>
  <si>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</si>
  <si>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</si>
  <si>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</si>
  <si>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</si>
  <si>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</si>
  <si>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</si>
  <si>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</si>
  <si>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</si>
  <si>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</si>
  <si>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</si>
  <si>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</si>
  <si>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</si>
  <si>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</si>
  <si>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</si>
  <si>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</si>
  <si>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</si>
  <si>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</si>
  <si>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</si>
  <si>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</si>
  <si>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</si>
  <si>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</si>
  <si>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</si>
  <si>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</si>
  <si>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</si>
  <si>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</si>
  <si>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</si>
  <si>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</si>
  <si>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</si>
  <si>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</si>
  <si>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</si>
  <si>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</si>
  <si>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</si>
  <si>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</si>
  <si>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</si>
  <si>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</si>
  <si>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</si>
  <si>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</si>
  <si>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</si>
  <si>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</si>
  <si>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</si>
  <si>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</si>
  <si>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</si>
  <si>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</si>
  <si>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</si>
  <si>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</si>
  <si>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</si>
  <si>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</si>
  <si>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</si>
  <si>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</si>
  <si>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</si>
  <si>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</si>
  <si>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</si>
  <si>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</si>
  <si>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</si>
  <si>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</si>
  <si>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</si>
  <si>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</si>
  <si>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</si>
  <si>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</si>
  <si>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</si>
  <si>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</si>
  <si>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</si>
  <si>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</si>
  <si>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</si>
  <si>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</si>
  <si>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</si>
  <si>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</si>
  <si>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</si>
  <si>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</si>
  <si>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</si>
  <si>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</si>
  <si>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</si>
  <si>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</si>
  <si>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</si>
  <si>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</si>
  <si>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</si>
  <si>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</si>
  <si>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</si>
  <si>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</si>
  <si>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</si>
  <si>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</si>
  <si>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</si>
  <si>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</si>
  <si>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</si>
  <si>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</si>
  <si>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</si>
  <si>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</si>
  <si>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</si>
  <si>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</si>
  <si>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</si>
  <si>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</si>
  <si>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</si>
  <si>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</si>
  <si>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</si>
  <si>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</si>
  <si>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</si>
  <si>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</si>
  <si>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</si>
  <si>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</si>
  <si>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</si>
  <si>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</si>
  <si>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</si>
  <si>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</si>
  <si>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</si>
  <si>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</si>
  <si>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</si>
  <si>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</si>
  <si>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</si>
  <si>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</si>
  <si>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</si>
  <si>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</si>
  <si>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</si>
  <si>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</si>
  <si>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</si>
  <si>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</si>
  <si>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</si>
  <si>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</si>
  <si>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</si>
  <si>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</si>
  <si>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</si>
  <si>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</si>
  <si>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</si>
  <si>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</si>
  <si>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</si>
  <si>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</si>
  <si>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</si>
  <si>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</si>
  <si>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</si>
  <si>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</si>
  <si>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</si>
  <si>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</si>
  <si>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</si>
  <si>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</si>
  <si>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</si>
  <si>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</si>
  <si>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</si>
  <si>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</si>
  <si>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</si>
  <si>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</si>
  <si>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</si>
  <si>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</si>
  <si>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</si>
  <si>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</si>
  <si>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</si>
  <si>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</si>
  <si>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</si>
  <si>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</si>
  <si>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</si>
  <si>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</si>
  <si>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</si>
  <si>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</si>
  <si>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</si>
  <si>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</si>
  <si>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</si>
  <si>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</si>
  <si>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</si>
  <si>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</si>
  <si>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</si>
  <si>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</si>
  <si>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</si>
  <si>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</si>
  <si>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</si>
  <si>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</si>
  <si>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</si>
  <si>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</si>
  <si>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</si>
  <si>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</si>
  <si>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</si>
  <si>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</si>
  <si>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</si>
  <si>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</si>
  <si>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</si>
  <si>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</si>
  <si>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</si>
  <si>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</si>
  <si>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</si>
  <si>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</si>
  <si>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</si>
  <si>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</si>
  <si>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</si>
  <si>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</si>
  <si>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</si>
  <si>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</si>
  <si>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</si>
  <si>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</si>
  <si>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</si>
  <si>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</si>
  <si>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</si>
  <si>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</si>
  <si>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</si>
  <si>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</si>
  <si>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</si>
  <si>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</si>
  <si>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</si>
  <si>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</si>
  <si>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</si>
  <si>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</si>
  <si>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</si>
  <si>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</si>
  <si>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</si>
  <si>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</si>
  <si>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</si>
  <si>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</si>
  <si>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</si>
  <si>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</si>
  <si>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</si>
  <si>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</si>
  <si>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</si>
  <si>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</si>
  <si>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</si>
  <si>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</si>
  <si>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</si>
  <si>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</si>
  <si>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</si>
  <si>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</si>
  <si>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</si>
  <si>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</si>
  <si>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</si>
  <si>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</si>
  <si>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</si>
  <si>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</si>
  <si>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</si>
  <si>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</si>
  <si>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</si>
  <si>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</si>
  <si>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</si>
  <si>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</si>
  <si>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</si>
  <si>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</si>
  <si>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</si>
  <si>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</si>
  <si>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</si>
  <si>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</si>
  <si>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</si>
  <si>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</si>
  <si>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</si>
  <si>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</si>
  <si>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</si>
  <si>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</si>
  <si>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</si>
  <si>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</si>
  <si>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</si>
  <si>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</si>
  <si>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</si>
  <si>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</si>
  <si>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</si>
  <si>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</si>
  <si>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</si>
  <si>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</si>
  <si>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</si>
  <si>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</si>
  <si>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</si>
  <si>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</si>
  <si>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</si>
  <si>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</si>
  <si>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</si>
  <si>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</si>
  <si>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</si>
  <si>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</si>
  <si>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</si>
  <si>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</si>
  <si>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</si>
  <si>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</si>
  <si>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</si>
  <si>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</si>
  <si>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</si>
  <si>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</si>
  <si>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</si>
  <si>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</si>
  <si>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</si>
  <si>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</si>
  <si>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</si>
  <si>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</si>
  <si>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</si>
  <si>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</si>
  <si>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</si>
  <si>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</si>
  <si>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</si>
  <si>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</si>
  <si>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</si>
  <si>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</si>
  <si>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</si>
  <si>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</si>
  <si>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</si>
  <si>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</si>
  <si>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</si>
  <si>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</si>
  <si>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</si>
  <si>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</si>
  <si>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</si>
  <si>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</si>
  <si>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</si>
  <si>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</si>
  <si>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</si>
  <si>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</si>
  <si>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</si>
  <si>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</si>
  <si>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</si>
  <si>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</si>
  <si>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</si>
  <si>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</si>
  <si>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</si>
  <si>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</si>
  <si>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</si>
  <si>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</si>
  <si>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</si>
  <si>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</si>
  <si>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</si>
  <si>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</si>
  <si>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</si>
  <si>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</si>
  <si>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</si>
  <si>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</si>
  <si>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</si>
  <si>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</si>
  <si>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</si>
  <si>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</si>
  <si>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</si>
  <si>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</si>
  <si>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</si>
  <si>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</si>
  <si>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</si>
  <si>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</si>
  <si>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</si>
  <si>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</si>
  <si>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</si>
  <si>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</si>
  <si>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</si>
  <si>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</si>
  <si>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</si>
  <si>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</si>
  <si>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</si>
  <si>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</si>
  <si>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</si>
  <si>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</si>
  <si>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</si>
  <si>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</si>
  <si>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</si>
  <si>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</si>
  <si>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</si>
  <si>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</si>
  <si>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</si>
  <si>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</si>
  <si>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</si>
  <si>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</si>
  <si>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</si>
  <si>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</si>
  <si>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</si>
  <si>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</si>
  <si>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</si>
  <si>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</si>
  <si>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</si>
  <si>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</si>
  <si>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</si>
  <si>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</si>
  <si>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</si>
  <si>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</si>
  <si>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</si>
  <si>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</si>
  <si>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</si>
  <si>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</si>
  <si>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</si>
  <si>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</si>
  <si>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</si>
  <si>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</si>
  <si>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</si>
  <si>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</si>
  <si>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</si>
  <si>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</si>
  <si>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</si>
  <si>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</si>
  <si>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</si>
  <si>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</si>
  <si>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</si>
  <si>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</si>
  <si>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</si>
  <si>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</si>
  <si>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</si>
  <si>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</si>
  <si>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</si>
  <si>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</si>
  <si>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</si>
  <si>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</si>
  <si>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</si>
  <si>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</si>
  <si>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</si>
  <si>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</si>
  <si>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</si>
  <si>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</si>
  <si>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</si>
  <si>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</si>
  <si>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</si>
  <si>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</si>
  <si>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</si>
  <si>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</si>
  <si>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</si>
  <si>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</si>
  <si>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</si>
  <si>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</si>
  <si>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</si>
  <si>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</si>
  <si>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</si>
  <si>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</si>
  <si>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</si>
  <si>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</si>
  <si>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</si>
  <si>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</si>
  <si>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</si>
  <si>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</si>
  <si>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</si>
  <si>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</si>
  <si>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</si>
  <si>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</si>
  <si>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</si>
  <si>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</si>
  <si>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</si>
  <si>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</si>
  <si>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</si>
  <si>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</si>
  <si>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</si>
  <si>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</si>
  <si>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</si>
  <si>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</si>
  <si>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</si>
  <si>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</si>
  <si>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</si>
  <si>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</si>
  <si>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</si>
  <si>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</si>
  <si>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</si>
  <si>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</si>
  <si>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</si>
  <si>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</si>
  <si>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</si>
  <si>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</si>
  <si>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</si>
  <si>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</si>
  <si>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</si>
  <si>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</si>
  <si>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</si>
  <si>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</si>
  <si>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</si>
  <si>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</si>
  <si>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</si>
  <si>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</si>
  <si>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</si>
  <si>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</si>
  <si>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</si>
  <si>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</si>
  <si>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</si>
  <si>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</si>
  <si>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</si>
  <si>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</si>
  <si>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</si>
  <si>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</si>
  <si>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</si>
  <si>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</si>
  <si>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</si>
  <si>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</si>
  <si>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</si>
  <si>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</si>
  <si>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</si>
  <si>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</si>
  <si>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</si>
  <si>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</si>
  <si>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</si>
  <si>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</si>
  <si>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</si>
  <si>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</si>
  <si>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</si>
  <si>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</si>
  <si>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</si>
  <si>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</si>
  <si>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</si>
  <si>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</si>
  <si>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</si>
  <si>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</si>
  <si>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</si>
  <si>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</si>
  <si>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</si>
  <si>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</si>
  <si>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</si>
  <si>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</si>
  <si>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</si>
  <si>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</si>
  <si>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</si>
  <si>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</si>
  <si>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</si>
  <si>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</si>
  <si>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</si>
  <si>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</si>
  <si>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</si>
  <si>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</si>
  <si>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</si>
  <si>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</si>
  <si>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</si>
  <si>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</si>
  <si>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</si>
  <si>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</si>
  <si>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</si>
  <si>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</si>
  <si>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</si>
  <si>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</si>
  <si>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</si>
  <si>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</si>
  <si>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</si>
  <si>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</si>
  <si>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</si>
  <si>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</si>
  <si>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</si>
  <si>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</si>
  <si>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</si>
  <si>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</si>
  <si>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</si>
  <si>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</si>
  <si>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</si>
  <si>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</si>
  <si>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</si>
  <si>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</si>
  <si>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</si>
  <si>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</si>
  <si>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</si>
  <si>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</si>
  <si>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</si>
  <si>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</si>
  <si>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</si>
  <si>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</si>
  <si>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</si>
  <si>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</si>
  <si>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</si>
  <si>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</si>
  <si>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</si>
  <si>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</si>
  <si>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</si>
  <si>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</si>
  <si>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</si>
  <si>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</si>
  <si>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</si>
  <si>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</si>
  <si>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</si>
  <si>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</si>
  <si>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</si>
  <si>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</si>
  <si>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</si>
  <si>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</si>
  <si>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</si>
  <si>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</si>
  <si>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</si>
  <si>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</si>
  <si>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</si>
  <si>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</si>
  <si>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</si>
  <si>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</si>
  <si>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</si>
  <si>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</si>
  <si>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</si>
  <si>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</si>
  <si>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</si>
  <si>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</si>
  <si>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</si>
  <si>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</si>
  <si>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</si>
  <si>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</si>
  <si>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</si>
  <si>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</si>
  <si>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</si>
  <si>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</si>
  <si>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</si>
  <si>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</si>
  <si>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</si>
  <si>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</si>
  <si>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</si>
  <si>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</si>
  <si>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</si>
  <si>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</si>
  <si>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</si>
  <si>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</si>
  <si>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</si>
  <si>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</si>
  <si>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</si>
  <si>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</si>
  <si>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</si>
  <si>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</si>
  <si>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</si>
  <si>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</si>
  <si>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</si>
  <si>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</si>
  <si>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</si>
  <si>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</si>
  <si>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</si>
  <si>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</si>
  <si>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</si>
  <si>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</si>
  <si>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</si>
  <si>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</si>
  <si>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</si>
  <si>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</si>
  <si>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</si>
  <si>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</si>
  <si>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</si>
  <si>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</si>
  <si>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</si>
  <si>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</si>
  <si>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</si>
  <si>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</si>
  <si>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</si>
  <si>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</si>
  <si>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</si>
  <si>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</si>
  <si>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</si>
  <si>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</si>
  <si>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</si>
  <si>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</si>
  <si>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</si>
  <si>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</si>
  <si>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</si>
  <si>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</si>
  <si>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</si>
  <si>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</si>
  <si>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</si>
  <si>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</si>
  <si>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</si>
  <si>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</si>
  <si>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</si>
  <si>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</si>
  <si>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</si>
  <si>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</si>
  <si>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</si>
  <si>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</si>
  <si>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</si>
  <si>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</si>
  <si>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</si>
  <si>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</si>
  <si>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</si>
  <si>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</si>
  <si>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</si>
  <si>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</si>
  <si>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</si>
  <si>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</si>
  <si>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</si>
  <si>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</si>
  <si>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</si>
  <si>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</si>
  <si>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</si>
  <si>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</si>
  <si>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</si>
  <si>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</si>
  <si>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</si>
  <si>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</si>
  <si>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</si>
  <si>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</si>
  <si>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</si>
  <si>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</si>
  <si>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</si>
  <si>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</si>
  <si>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</si>
  <si>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</si>
  <si>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</si>
  <si>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</si>
  <si>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</si>
  <si>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</si>
  <si>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</si>
  <si>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</si>
  <si>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</si>
  <si>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</si>
  <si>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</si>
  <si>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</si>
  <si>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</si>
  <si>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</si>
  <si>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</si>
  <si>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</si>
  <si>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</si>
  <si>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</si>
  <si>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</si>
  <si>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</si>
  <si>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</si>
  <si>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</si>
  <si>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</si>
  <si>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</si>
  <si>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</si>
  <si>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</si>
  <si>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</si>
  <si>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</si>
  <si>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</si>
  <si>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</si>
  <si>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</si>
  <si>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</si>
  <si>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</si>
  <si>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</si>
  <si>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</si>
  <si>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</si>
  <si>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</si>
  <si>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</si>
  <si>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</si>
  <si>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</si>
  <si>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</si>
  <si>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</si>
  <si>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</si>
  <si>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</si>
  <si>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</si>
  <si>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</si>
  <si>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</si>
  <si>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</si>
  <si>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</si>
  <si>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</si>
  <si>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</si>
  <si>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</si>
  <si>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</si>
  <si>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</si>
  <si>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</si>
  <si>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</si>
  <si>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</si>
  <si>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</si>
  <si>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</si>
  <si>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</si>
  <si>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</si>
  <si>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</si>
  <si>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</si>
  <si>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</si>
  <si>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</si>
  <si>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</si>
  <si>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</si>
  <si>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</si>
  <si>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</si>
  <si>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</si>
  <si>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</si>
  <si>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</si>
  <si>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</si>
  <si>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</si>
  <si>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</si>
  <si>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</si>
  <si>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</si>
  <si>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</si>
  <si>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</si>
  <si>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</si>
  <si>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</si>
  <si>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</si>
  <si>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</si>
  <si>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</si>
  <si>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</si>
  <si>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</si>
  <si>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</si>
  <si>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</si>
  <si>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</si>
  <si>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</si>
  <si>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</si>
  <si>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</si>
  <si>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</si>
  <si>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</si>
  <si>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</si>
  <si>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</si>
  <si>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</si>
  <si>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</si>
  <si>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</si>
  <si>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</si>
  <si>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</si>
  <si>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</si>
  <si>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</si>
  <si>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</si>
  <si>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</si>
  <si>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</si>
  <si>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</si>
  <si>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</si>
  <si>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</si>
  <si>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</si>
  <si>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</si>
  <si>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</si>
  <si>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</si>
  <si>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</si>
  <si>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</si>
  <si>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</si>
  <si>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</si>
  <si>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</si>
  <si>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</si>
  <si>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</si>
  <si>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</si>
  <si>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</si>
  <si>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</si>
  <si>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</si>
  <si>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</si>
  <si>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</si>
  <si>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</si>
  <si>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</si>
  <si>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</si>
  <si>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</si>
  <si>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</si>
  <si>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</si>
  <si>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</si>
  <si>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</si>
  <si>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</si>
  <si>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</si>
  <si>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</si>
  <si>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</si>
  <si>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</si>
  <si>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</si>
  <si>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</si>
  <si>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</si>
  <si>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</si>
  <si>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</si>
  <si>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</si>
  <si>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</si>
  <si>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</si>
  <si>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</si>
  <si>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</si>
  <si>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</si>
  <si>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</si>
  <si>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</si>
  <si>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</si>
  <si>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</si>
  <si>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</si>
  <si>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</si>
  <si>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</si>
  <si>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</si>
  <si>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</si>
  <si>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</si>
  <si>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</si>
  <si>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</si>
  <si>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</si>
  <si>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</si>
  <si>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</si>
  <si>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</si>
  <si>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</si>
  <si>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</si>
  <si>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</si>
  <si>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</si>
  <si>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</si>
  <si>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</si>
  <si>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</si>
  <si>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</si>
  <si>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</si>
  <si>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</si>
  <si>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</si>
  <si>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</si>
  <si>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</si>
  <si>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</si>
  <si>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</si>
  <si>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</si>
  <si>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</si>
  <si>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</si>
  <si>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</si>
  <si>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</si>
  <si>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</si>
  <si>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</si>
  <si>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</si>
  <si>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</si>
  <si>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</si>
  <si>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</si>
  <si>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</si>
  <si>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</si>
  <si>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</si>
  <si>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</si>
  <si>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</si>
  <si>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</si>
  <si>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</si>
  <si>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</si>
  <si>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</si>
  <si>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</si>
  <si>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</si>
  <si>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</si>
  <si>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</si>
  <si>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</si>
  <si>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</si>
  <si>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</si>
  <si>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</si>
  <si>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</si>
  <si>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</si>
  <si>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</si>
  <si>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</si>
  <si>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</si>
  <si>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</si>
  <si>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</si>
  <si>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</si>
  <si>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</si>
  <si>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</si>
  <si>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</si>
  <si>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</si>
  <si>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</si>
  <si>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</si>
  <si>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</si>
  <si>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</si>
  <si>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</si>
  <si>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</si>
  <si>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</si>
  <si>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</si>
  <si>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</si>
  <si>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</si>
  <si>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</si>
  <si>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</si>
  <si>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</si>
  <si>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</si>
  <si>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</si>
  <si>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</si>
  <si>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</si>
  <si>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</si>
  <si>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</si>
  <si>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</si>
  <si>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</si>
  <si>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</si>
  <si>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</si>
  <si>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</si>
  <si>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</si>
  <si>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</si>
  <si>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</si>
  <si>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</si>
  <si>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</si>
  <si>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</si>
  <si>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</si>
  <si>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</si>
  <si>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</si>
  <si>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</si>
  <si>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</si>
  <si>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</si>
  <si>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</si>
  <si>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</si>
  <si>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</si>
  <si>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</si>
  <si>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</si>
  <si>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</si>
  <si>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</si>
  <si>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</si>
  <si>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</si>
  <si>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</si>
  <si>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</si>
  <si>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</si>
  <si>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</si>
  <si>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</si>
  <si>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</si>
  <si>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</si>
  <si>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</si>
  <si>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</si>
  <si>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</si>
  <si>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</si>
  <si>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</si>
  <si>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</si>
  <si>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</si>
  <si>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</si>
  <si>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</si>
  <si>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</si>
  <si>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</si>
  <si>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</si>
  <si>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</si>
  <si>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</si>
  <si>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</si>
  <si>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</si>
  <si>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</si>
  <si>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</si>
  <si>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</si>
  <si>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</si>
  <si>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</si>
  <si>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</si>
  <si>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</si>
  <si>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</si>
  <si>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</si>
  <si>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</si>
  <si>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</si>
  <si>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</si>
  <si>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</si>
  <si>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</si>
  <si>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</si>
  <si>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</si>
  <si>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</si>
  <si>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</si>
  <si>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</si>
  <si>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</si>
  <si>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</si>
  <si>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</si>
  <si>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</si>
  <si>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</si>
  <si>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</si>
  <si>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</si>
  <si>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</si>
  <si>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</si>
  <si>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</si>
  <si>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</si>
  <si>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</si>
  <si>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</si>
  <si>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</si>
  <si>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</si>
  <si>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</si>
  <si>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</si>
  <si>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</si>
  <si>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</si>
  <si>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</si>
  <si>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</si>
  <si>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</si>
  <si>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</si>
  <si>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</si>
  <si>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</si>
  <si>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</si>
  <si>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</si>
  <si>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</si>
  <si>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</si>
  <si>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</si>
  <si>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</si>
  <si>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</si>
  <si>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</si>
  <si>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</si>
  <si>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</si>
  <si>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</si>
  <si>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</si>
  <si>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</si>
  <si>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</si>
  <si>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</si>
  <si>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</si>
  <si>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</si>
  <si>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</si>
  <si>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</si>
  <si>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</si>
  <si>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</si>
  <si>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</si>
  <si>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</si>
  <si>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</si>
  <si>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</si>
  <si>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</si>
  <si>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</si>
  <si>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</si>
  <si>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</si>
  <si>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</si>
  <si>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</si>
  <si>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</si>
  <si>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</si>
  <si>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</si>
  <si>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</si>
  <si>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</si>
  <si>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</si>
  <si>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</si>
  <si>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</si>
  <si>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</si>
  <si>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</si>
  <si>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</si>
  <si>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</si>
  <si>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</si>
  <si>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</si>
  <si>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</si>
  <si>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</si>
  <si>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</si>
  <si>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</si>
  <si>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</si>
  <si>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</si>
  <si>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</si>
  <si>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</si>
  <si>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</si>
  <si>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</si>
  <si>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</si>
  <si>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</si>
  <si>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</si>
  <si>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</si>
  <si>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</si>
  <si>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</si>
  <si>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</si>
  <si>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</si>
  <si>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</si>
  <si>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</si>
  <si>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</si>
  <si>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</si>
  <si>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</si>
  <si>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</si>
  <si>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</si>
  <si>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</si>
  <si>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</si>
  <si>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</si>
  <si>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</si>
  <si>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</si>
  <si>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</si>
  <si>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</si>
  <si>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</si>
  <si>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</si>
  <si>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</si>
  <si>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</si>
  <si>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</si>
  <si>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</si>
  <si>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</si>
  <si>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</si>
  <si>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</si>
  <si>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</si>
  <si>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</si>
  <si>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</si>
  <si>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</si>
  <si>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</si>
  <si>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</si>
  <si>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</si>
  <si>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</si>
  <si>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</si>
  <si>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</si>
  <si>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</si>
  <si>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</si>
  <si>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</si>
  <si>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</si>
  <si>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</si>
  <si>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</si>
  <si>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</si>
  <si>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</si>
  <si>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</si>
  <si>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</si>
  <si>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</si>
  <si>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</si>
  <si>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</si>
  <si>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</si>
  <si>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</si>
  <si>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</si>
  <si>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</si>
  <si>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</si>
  <si>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</si>
  <si>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</si>
  <si>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</si>
  <si>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</si>
  <si>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</si>
  <si>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</si>
  <si>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</si>
  <si>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</si>
  <si>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</si>
  <si>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</si>
  <si>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</si>
  <si>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</si>
  <si>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</si>
  <si>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</si>
  <si>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</si>
  <si>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</si>
  <si>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</si>
  <si>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</si>
  <si>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</si>
  <si>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</si>
  <si>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</si>
  <si>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</si>
  <si>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</si>
  <si>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</si>
  <si>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</si>
  <si>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</si>
  <si>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</si>
  <si>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</si>
  <si>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</si>
  <si>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</si>
  <si>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</si>
  <si>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</si>
  <si>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</si>
  <si>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</si>
  <si>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</si>
  <si>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</si>
  <si>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</si>
  <si>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</si>
  <si>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</si>
  <si>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</si>
  <si>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</si>
  <si>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</si>
  <si>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</si>
  <si>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</si>
  <si>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</si>
  <si>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</si>
  <si>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</si>
  <si>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</si>
  <si>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</si>
  <si>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</si>
  <si>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</si>
  <si>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</si>
  <si>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</si>
  <si>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</si>
  <si>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</si>
  <si>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</si>
  <si>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</si>
  <si>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</si>
  <si>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</si>
  <si>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</si>
  <si>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</si>
  <si>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</si>
  <si>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</si>
  <si>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</si>
  <si>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</si>
  <si>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</si>
  <si>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</si>
  <si>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</si>
  <si>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</si>
  <si>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</si>
  <si>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</si>
  <si>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</si>
  <si>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</si>
  <si>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</si>
  <si>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</si>
  <si>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</si>
  <si>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</si>
  <si>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</si>
  <si>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</si>
  <si>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</si>
  <si>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</si>
  <si>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</si>
  <si>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</si>
  <si>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</si>
  <si>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</si>
  <si>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</si>
  <si>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</si>
  <si>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</si>
  <si>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</si>
  <si>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</si>
  <si>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</si>
  <si>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</si>
  <si>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</si>
  <si>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</si>
  <si>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</si>
  <si>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</si>
  <si>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</si>
  <si>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</si>
  <si>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</si>
  <si>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</si>
  <si>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</si>
  <si>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</si>
  <si>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</si>
  <si>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</si>
  <si>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</si>
  <si>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</si>
  <si>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</si>
  <si>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</si>
  <si>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</si>
  <si>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</si>
  <si>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</si>
  <si>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</si>
  <si>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</si>
  <si>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</si>
  <si>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</si>
  <si>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</si>
  <si>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</si>
  <si>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</si>
  <si>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</si>
  <si>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</si>
  <si>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</si>
  <si>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</si>
  <si>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</si>
  <si>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</si>
  <si>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</si>
  <si>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</si>
  <si>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</si>
  <si>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</si>
  <si>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</si>
  <si>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</si>
  <si>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</si>
  <si>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</si>
  <si>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</si>
  <si>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</si>
  <si>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</si>
  <si>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</si>
  <si>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</si>
  <si>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</si>
  <si>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</si>
  <si>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</si>
  <si>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</si>
  <si>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</si>
  <si>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</si>
  <si>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</si>
  <si>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</si>
  <si>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</si>
  <si>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</si>
  <si>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</si>
  <si>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</si>
  <si>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</si>
  <si>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</si>
  <si>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</si>
  <si>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</si>
  <si>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</si>
  <si>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</si>
  <si>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</si>
  <si>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</si>
  <si>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</si>
  <si>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</si>
  <si>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</si>
  <si>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</si>
  <si>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</si>
  <si>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</si>
  <si>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</si>
  <si>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</si>
  <si>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</si>
  <si>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</si>
  <si>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</si>
  <si>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</si>
  <si>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</si>
  <si>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</si>
  <si>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</si>
  <si>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</si>
  <si>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</si>
  <si>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</si>
  <si>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</si>
  <si>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</si>
  <si>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</si>
  <si>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</si>
  <si>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</si>
  <si>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</si>
  <si>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</si>
  <si>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</si>
  <si>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</si>
  <si>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</si>
  <si>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</si>
  <si>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</si>
  <si>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</si>
  <si>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</si>
  <si>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</si>
  <si>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</si>
  <si>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</si>
  <si>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</si>
  <si>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</si>
  <si>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</si>
  <si>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</si>
  <si>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</si>
  <si>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</si>
  <si>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</si>
  <si>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</si>
  <si>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</si>
  <si>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</si>
  <si>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</si>
  <si>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</si>
  <si>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</si>
  <si>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</si>
  <si>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</si>
  <si>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</si>
  <si>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</si>
  <si>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</si>
  <si>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</si>
  <si>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</si>
  <si>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</si>
  <si>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</si>
  <si>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</si>
  <si>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</si>
  <si>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</si>
  <si>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</si>
  <si>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</si>
  <si>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</si>
  <si>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</si>
  <si>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</si>
  <si>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</si>
  <si>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</si>
  <si>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</si>
  <si>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</si>
  <si>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</si>
  <si>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</si>
  <si>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</si>
  <si>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</si>
  <si>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</si>
  <si>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</si>
  <si>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</si>
  <si>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</si>
  <si>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</si>
  <si>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</si>
  <si>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</si>
  <si>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</si>
  <si>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</si>
  <si>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</si>
  <si>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</si>
  <si>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</si>
  <si>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</si>
  <si>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</si>
  <si>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</si>
  <si>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</si>
  <si>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</si>
  <si>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</si>
  <si>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</si>
  <si>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</si>
  <si>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</si>
  <si>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</si>
  <si>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</si>
  <si>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</si>
  <si>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</si>
  <si>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</si>
  <si>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</si>
  <si>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</si>
  <si>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</si>
  <si>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</si>
  <si>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</si>
  <si>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</si>
  <si>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</si>
  <si>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</si>
  <si>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</si>
  <si>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</si>
  <si>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</si>
  <si>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</si>
  <si>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</si>
  <si>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</si>
  <si>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</si>
  <si>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</si>
  <si>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</si>
  <si>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</si>
  <si>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</si>
  <si>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</si>
  <si>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</si>
  <si>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</si>
  <si>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</si>
  <si>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</si>
  <si>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</si>
  <si>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</si>
  <si>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</si>
  <si>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</si>
  <si>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</si>
  <si>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</si>
  <si>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</si>
  <si>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</si>
  <si>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</si>
  <si>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</si>
  <si>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</si>
  <si>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</si>
  <si>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</si>
  <si>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</si>
  <si>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</si>
  <si>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</si>
  <si>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</si>
  <si>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</si>
  <si>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</si>
  <si>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</si>
  <si>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</si>
  <si>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</si>
  <si>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</si>
  <si>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</si>
  <si>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</si>
  <si>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</si>
  <si>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</si>
  <si>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</si>
  <si>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</si>
  <si>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</si>
  <si>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</si>
  <si>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</si>
  <si>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</si>
  <si>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</si>
  <si>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</si>
  <si>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</si>
  <si>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</si>
  <si>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</si>
  <si>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</si>
  <si>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</si>
  <si>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</si>
  <si>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</si>
  <si>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</si>
  <si>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</si>
  <si>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</si>
  <si>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</si>
  <si>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</si>
  <si>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</si>
  <si>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</si>
  <si>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</si>
  <si>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</si>
  <si>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</si>
  <si>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</si>
  <si>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</si>
  <si>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</si>
  <si>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</si>
  <si>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</si>
  <si>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</si>
  <si>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</si>
  <si>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</si>
  <si>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</si>
  <si>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</si>
  <si>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</si>
  <si>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</si>
  <si>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</si>
  <si>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</si>
  <si>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</si>
  <si>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</si>
  <si>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</si>
  <si>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</si>
  <si>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</si>
  <si>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</si>
  <si>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</si>
  <si>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</si>
  <si>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</si>
  <si>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</si>
  <si>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</si>
  <si>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</si>
  <si>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</si>
  <si>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</si>
  <si>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</si>
  <si>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</si>
  <si>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</si>
  <si>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</si>
  <si>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</si>
  <si>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</si>
  <si>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</si>
  <si>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</si>
  <si>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</si>
  <si>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</si>
  <si>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</si>
  <si>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</si>
  <si>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</si>
  <si>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</si>
  <si>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</si>
  <si>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</si>
  <si>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</si>
  <si>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</si>
  <si>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</si>
  <si>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</si>
  <si>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</si>
  <si>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</si>
  <si>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</si>
  <si>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</si>
  <si>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</si>
  <si>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</si>
  <si>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</si>
  <si>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</si>
  <si>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</si>
  <si>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</si>
  <si>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</si>
  <si>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</si>
  <si>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</si>
  <si>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</si>
  <si>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</si>
  <si>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</si>
  <si>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</si>
  <si>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</si>
  <si>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</si>
  <si>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</si>
  <si>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</si>
  <si>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</si>
  <si>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</si>
  <si>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</si>
  <si>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</si>
  <si>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</si>
  <si>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</si>
  <si>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</si>
  <si>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</si>
  <si>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</si>
  <si>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</si>
  <si>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</si>
  <si>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</si>
  <si>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</si>
  <si>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</si>
  <si>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</si>
  <si>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</si>
  <si>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</si>
  <si>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</si>
  <si>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</si>
  <si>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</si>
  <si>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</si>
  <si>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</si>
  <si>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</si>
  <si>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</si>
  <si>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</si>
  <si>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</si>
  <si>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</si>
  <si>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</si>
  <si>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</si>
  <si>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</si>
  <si>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</si>
  <si>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</si>
  <si>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</si>
  <si>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</si>
  <si>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</si>
  <si>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</si>
  <si>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</si>
  <si>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</si>
  <si>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</si>
  <si>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</si>
  <si>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</si>
  <si>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</si>
  <si>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</si>
  <si>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</si>
  <si>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</si>
  <si>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</si>
  <si>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</si>
  <si>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</si>
  <si>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</si>
  <si>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</si>
  <si>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</si>
  <si>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</si>
  <si>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</si>
  <si>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</si>
  <si>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</si>
  <si>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</si>
  <si>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</si>
  <si>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</si>
  <si>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</si>
  <si>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</si>
  <si>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</si>
  <si>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</si>
  <si>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</si>
  <si>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</si>
  <si>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</si>
  <si>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</si>
  <si>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</si>
  <si>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</si>
  <si>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</si>
  <si>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</si>
  <si>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</si>
  <si>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</si>
  <si>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</si>
  <si>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</si>
  <si>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</si>
  <si>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</si>
  <si>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</si>
  <si>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</si>
  <si>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</si>
  <si>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</si>
  <si>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</si>
  <si>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</si>
  <si>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</si>
  <si>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</si>
  <si>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</si>
  <si>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</si>
  <si>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</si>
  <si>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</si>
  <si>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</si>
  <si>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</si>
  <si>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</si>
  <si>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</si>
  <si>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</si>
  <si>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</si>
  <si>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</si>
  <si>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</si>
  <si>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</si>
  <si>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</si>
  <si>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</si>
  <si>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</si>
  <si>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</si>
  <si>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</si>
  <si>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</si>
  <si>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</si>
  <si>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</si>
  <si>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</si>
  <si>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</si>
  <si>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</si>
  <si>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</si>
  <si>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</si>
  <si>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</si>
  <si>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</si>
  <si>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</si>
  <si>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</si>
  <si>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</si>
  <si>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</si>
  <si>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</si>
  <si>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</si>
  <si>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</si>
  <si>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</si>
  <si>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</si>
  <si>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</si>
  <si>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</si>
  <si>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</si>
  <si>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</si>
  <si>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</si>
  <si>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</si>
  <si>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</si>
  <si>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</si>
  <si>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</si>
  <si>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</si>
  <si>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</si>
  <si>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</si>
  <si>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</si>
  <si>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</si>
  <si>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</si>
  <si>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</si>
  <si>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</si>
  <si>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</si>
  <si>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</si>
  <si>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</si>
  <si>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</si>
  <si>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</si>
  <si>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</si>
  <si>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</si>
  <si>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</si>
  <si>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</si>
  <si>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</si>
  <si>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</si>
  <si>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</si>
  <si>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</si>
  <si>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</si>
  <si>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</si>
  <si>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</si>
  <si>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</si>
  <si>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</si>
  <si>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</si>
  <si>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</si>
  <si>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</si>
  <si>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</si>
  <si>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</si>
  <si>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</si>
  <si>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</si>
  <si>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</si>
  <si>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</si>
  <si>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</si>
  <si>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</si>
  <si>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</si>
  <si>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</si>
  <si>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</si>
  <si>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</si>
  <si>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</si>
  <si>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</si>
  <si>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</si>
  <si>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</si>
  <si>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</si>
  <si>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</si>
  <si>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</si>
  <si>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</si>
  <si>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</si>
  <si>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</si>
  <si>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</si>
  <si>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</si>
  <si>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</si>
  <si>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</si>
  <si>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</si>
  <si>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</si>
  <si>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</si>
  <si>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</si>
  <si>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</si>
  <si>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</si>
  <si>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</si>
  <si>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</si>
  <si>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</si>
  <si>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</si>
  <si>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</si>
  <si>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</si>
  <si>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</si>
  <si>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</si>
  <si>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</si>
  <si>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</si>
  <si>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</si>
  <si>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</si>
  <si>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</si>
  <si>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</si>
  <si>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</si>
  <si>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</si>
  <si>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</si>
  <si>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</si>
  <si>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</si>
  <si>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</si>
  <si>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</si>
  <si>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</si>
  <si>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</si>
  <si>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</si>
  <si>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</si>
  <si>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</si>
  <si>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</si>
  <si>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</si>
  <si>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</si>
  <si>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</si>
  <si>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</si>
  <si>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</si>
  <si>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</si>
  <si>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</si>
  <si>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</si>
  <si>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</si>
  <si>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</si>
  <si>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</si>
  <si>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</si>
  <si>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</si>
  <si>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</si>
  <si>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</si>
  <si>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</si>
  <si>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</si>
  <si>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</si>
  <si>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</si>
  <si>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</si>
  <si>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</si>
  <si>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</si>
  <si>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</si>
  <si>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</si>
  <si>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</si>
  <si>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</si>
  <si>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</si>
  <si>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</si>
  <si>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</si>
  <si>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</si>
  <si>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</si>
  <si>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</si>
  <si>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</si>
  <si>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</si>
  <si>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</si>
  <si>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</si>
  <si>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</si>
  <si>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</si>
  <si>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</si>
  <si>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</si>
  <si>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</si>
  <si>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</si>
  <si>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</si>
  <si>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</si>
  <si>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</si>
  <si>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</si>
  <si>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</si>
  <si>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</si>
  <si>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</si>
  <si>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</si>
  <si>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</si>
  <si>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</si>
  <si>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</si>
  <si>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</si>
  <si>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</si>
  <si>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</si>
  <si>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</si>
  <si>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</si>
  <si>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</si>
  <si>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</si>
  <si>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</si>
  <si>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</si>
  <si>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</si>
  <si>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</si>
  <si>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</si>
  <si>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</si>
  <si>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</si>
  <si>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</si>
  <si>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</si>
  <si>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</si>
  <si>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</si>
  <si>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</si>
  <si>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</si>
  <si>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</si>
  <si>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</si>
  <si>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</si>
  <si>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</si>
  <si>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</si>
  <si>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</si>
  <si>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</si>
  <si>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</si>
  <si>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</si>
  <si>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</si>
  <si>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</si>
  <si>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</si>
  <si>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</si>
  <si>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</si>
  <si>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</si>
  <si>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</si>
  <si>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</si>
  <si>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</si>
  <si>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</si>
  <si>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</si>
  <si>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</si>
  <si>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</si>
  <si>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</si>
  <si>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</si>
  <si>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</si>
  <si>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</si>
  <si>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</si>
  <si>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</si>
  <si>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</si>
  <si>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</si>
  <si>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</si>
  <si>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</si>
  <si>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</si>
  <si>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</si>
  <si>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</si>
  <si>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</si>
  <si>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</si>
  <si>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</si>
  <si>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</si>
  <si>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</si>
  <si>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</si>
  <si>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</si>
  <si>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</si>
  <si>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</si>
  <si>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</si>
  <si>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</si>
  <si>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</si>
  <si>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</si>
  <si>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</si>
  <si>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</si>
  <si>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</si>
  <si>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</si>
  <si>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</si>
  <si>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</si>
  <si>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</si>
  <si>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</si>
  <si>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</si>
  <si>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</si>
  <si>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</si>
  <si>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</si>
  <si>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</si>
  <si>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</si>
  <si>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</si>
  <si>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</si>
  <si>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</si>
  <si>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</si>
  <si>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</si>
  <si>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</si>
  <si>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</si>
  <si>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</si>
  <si>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</si>
  <si>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</si>
  <si>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</si>
  <si>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</si>
  <si>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</si>
  <si>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</si>
  <si>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</si>
  <si>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</si>
  <si>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</si>
  <si>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</si>
  <si>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</si>
  <si>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</si>
  <si>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</si>
  <si>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</si>
  <si>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</si>
  <si>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</si>
  <si>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</si>
  <si>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</si>
  <si>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</si>
  <si>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</si>
  <si>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</si>
  <si>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</si>
  <si>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</si>
  <si>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</si>
  <si>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</si>
  <si>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</si>
  <si>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</si>
  <si>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</si>
  <si>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</si>
  <si>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</si>
  <si>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</si>
  <si>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</si>
  <si>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</si>
  <si>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</si>
  <si>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</si>
  <si>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</si>
  <si>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</si>
  <si>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</si>
  <si>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</si>
  <si>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</si>
  <si>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</si>
  <si>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</si>
  <si>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</si>
  <si>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</si>
  <si>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</si>
  <si>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</si>
  <si>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</si>
  <si>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</si>
  <si>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</si>
  <si>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</si>
  <si>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</si>
  <si>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</si>
  <si>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</si>
  <si>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</si>
  <si>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</si>
  <si>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</si>
  <si>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</si>
  <si>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</si>
  <si>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</si>
  <si>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</si>
  <si>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</si>
  <si>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</si>
  <si>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</si>
  <si>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</si>
  <si>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</si>
  <si>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</si>
  <si>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</si>
  <si>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</si>
  <si>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</si>
  <si>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</si>
  <si>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</si>
  <si>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</si>
  <si>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</si>
  <si>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</si>
  <si>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</si>
  <si>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</si>
  <si>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</si>
  <si>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</si>
  <si>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</si>
  <si>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</si>
  <si>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</si>
  <si>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</si>
  <si>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</si>
  <si>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</si>
  <si>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</si>
  <si>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</si>
  <si>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</si>
  <si>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</si>
  <si>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</si>
  <si>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</si>
  <si>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</si>
  <si>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</si>
  <si>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</si>
  <si>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</si>
  <si>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</si>
  <si>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</si>
  <si>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</si>
  <si>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</si>
  <si>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</si>
  <si>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</si>
  <si>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</si>
  <si>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</si>
  <si>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</si>
  <si>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</si>
  <si>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</si>
  <si>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</si>
  <si>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</si>
  <si>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</si>
  <si>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</si>
  <si>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</si>
  <si>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</si>
  <si>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</si>
  <si>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</si>
  <si>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</si>
  <si>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</si>
  <si>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</si>
  <si>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</si>
  <si>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</si>
  <si>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</si>
  <si>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</si>
  <si>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</si>
  <si>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</si>
  <si>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</si>
  <si>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</si>
  <si>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</si>
  <si>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</si>
  <si>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</si>
  <si>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</si>
  <si>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</si>
  <si>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</si>
  <si>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</si>
  <si>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</si>
  <si>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</si>
  <si>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</si>
  <si>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</si>
  <si>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</si>
  <si>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</si>
  <si>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</si>
  <si>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</si>
  <si>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</si>
  <si>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</si>
  <si>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</si>
  <si>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</si>
  <si>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</si>
  <si>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</si>
  <si>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</si>
  <si>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</si>
  <si>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</si>
  <si>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</si>
  <si>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</si>
  <si>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</si>
  <si>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</si>
  <si>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</si>
  <si>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</si>
  <si>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</si>
  <si>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</si>
  <si>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</si>
  <si>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</si>
  <si>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</si>
  <si>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</si>
  <si>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</si>
  <si>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</si>
  <si>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</si>
  <si>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</si>
  <si>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</si>
  <si>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</si>
  <si>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</si>
  <si>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</si>
  <si>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</si>
  <si>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</si>
  <si>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</si>
  <si>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</si>
  <si>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</si>
  <si>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</si>
  <si>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</si>
  <si>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</si>
  <si>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</si>
  <si>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</si>
  <si>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</si>
  <si>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</si>
  <si>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</si>
  <si>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</si>
  <si>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</si>
  <si>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</si>
  <si>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</si>
  <si>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</si>
  <si>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</si>
  <si>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</si>
  <si>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</si>
  <si>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</si>
  <si>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</si>
  <si>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</si>
  <si>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</si>
  <si>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</si>
  <si>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</si>
  <si>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</si>
  <si>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</si>
  <si>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</si>
  <si>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</si>
  <si>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</si>
  <si>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</si>
  <si>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</si>
  <si>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</si>
  <si>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</si>
  <si>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</si>
  <si>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</si>
  <si>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</si>
  <si>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</si>
  <si>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</si>
  <si>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</si>
  <si>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</si>
  <si>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</si>
  <si>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</si>
  <si>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</si>
  <si>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</si>
  <si>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</si>
  <si>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</si>
  <si>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</si>
  <si>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</si>
  <si>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</si>
  <si>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</si>
  <si>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</si>
  <si>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</si>
  <si>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</si>
  <si>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</si>
  <si>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</si>
  <si>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</si>
  <si>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</si>
  <si>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</si>
  <si>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</si>
  <si>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</si>
  <si>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</si>
  <si>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</si>
  <si>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</si>
  <si>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</si>
  <si>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</si>
  <si>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</si>
  <si>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</si>
  <si>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</si>
  <si>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</si>
  <si>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</si>
  <si>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</si>
  <si>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</si>
  <si>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</si>
  <si>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</si>
  <si>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</si>
  <si>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</si>
  <si>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</si>
  <si>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</si>
  <si>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</si>
  <si>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</si>
  <si>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</si>
  <si>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</si>
  <si>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</si>
  <si>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</si>
  <si>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</si>
  <si>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</si>
  <si>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</si>
  <si>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</si>
  <si>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</si>
  <si>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</si>
  <si>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</si>
  <si>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</si>
  <si>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</si>
  <si>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</si>
  <si>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</si>
  <si>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</si>
  <si>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</si>
  <si>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</si>
  <si>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</si>
  <si>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</si>
  <si>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</si>
  <si>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</si>
  <si>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</si>
  <si>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</si>
  <si>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</si>
  <si>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</si>
  <si>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</si>
  <si>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</si>
  <si>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</si>
  <si>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</si>
  <si>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</si>
  <si>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</si>
  <si>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</si>
  <si>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</si>
  <si>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</si>
  <si>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</si>
  <si>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</si>
  <si>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</si>
  <si>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</si>
  <si>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</si>
  <si>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</si>
  <si>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</si>
  <si>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</si>
  <si>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</si>
  <si>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</si>
  <si>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</si>
  <si>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</si>
  <si>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</si>
  <si>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</si>
  <si>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</si>
  <si>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</si>
  <si>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</si>
  <si>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</si>
  <si>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</si>
  <si>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</si>
  <si>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</si>
  <si>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</si>
  <si>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</si>
  <si>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</si>
  <si>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</si>
  <si>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</si>
  <si>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</si>
  <si>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</si>
  <si>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</si>
  <si>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</si>
  <si>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</si>
  <si>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</si>
  <si>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</si>
  <si>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</si>
  <si>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</si>
  <si>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</si>
  <si>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</si>
  <si>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</si>
  <si>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</si>
  <si>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</si>
  <si>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</si>
  <si>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</si>
  <si>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</si>
  <si>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</si>
  <si>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</si>
  <si>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</si>
  <si>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</si>
  <si>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</si>
  <si>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</si>
  <si>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</si>
  <si>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</si>
  <si>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</si>
  <si>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</si>
  <si>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</si>
  <si>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</si>
  <si>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</si>
  <si>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</si>
  <si>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</si>
  <si>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</si>
  <si>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</si>
  <si>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</si>
  <si>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</si>
  <si>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</si>
  <si>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</si>
  <si>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</si>
  <si>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</si>
  <si>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</si>
  <si>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</si>
  <si>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</si>
  <si>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</si>
  <si>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</si>
  <si>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</si>
  <si>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</si>
  <si>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</si>
  <si>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</si>
  <si>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</si>
  <si>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</si>
  <si>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</si>
  <si>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</si>
  <si>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</si>
  <si>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</si>
  <si>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</si>
  <si>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</si>
  <si>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</si>
  <si>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</si>
  <si>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</si>
  <si>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</si>
  <si>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</si>
  <si>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</si>
  <si>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</si>
  <si>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</si>
  <si>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</si>
  <si>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</si>
  <si>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</si>
  <si>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</si>
  <si>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</si>
  <si>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</si>
  <si>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</si>
  <si>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</si>
  <si>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</si>
  <si>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</si>
  <si>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</si>
  <si>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</si>
  <si>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</si>
  <si>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</si>
  <si>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</si>
  <si>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</si>
  <si>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</si>
  <si>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</si>
  <si>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</si>
  <si>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</si>
  <si>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</si>
  <si>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</si>
  <si>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</si>
  <si>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</si>
  <si>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</si>
  <si>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</si>
  <si>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</si>
  <si>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</si>
  <si>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</si>
  <si>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</si>
  <si>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</si>
  <si>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</si>
  <si>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</si>
  <si>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</si>
  <si>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</si>
  <si>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</si>
  <si>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</si>
  <si>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</si>
  <si>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</si>
  <si>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</si>
  <si>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</si>
  <si>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</si>
  <si>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</si>
  <si>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</si>
  <si>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</si>
  <si>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</si>
  <si>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</si>
  <si>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</si>
  <si>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</si>
  <si>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</si>
  <si>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</si>
  <si>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</si>
  <si>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</si>
  <si>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</si>
  <si>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</si>
  <si>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</si>
  <si>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</si>
  <si>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</si>
  <si>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</si>
  <si>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</si>
  <si>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</si>
  <si>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</si>
  <si>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</si>
  <si>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</si>
  <si>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</si>
  <si>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</si>
  <si>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</si>
  <si>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</si>
  <si>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</si>
  <si>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</si>
  <si>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</si>
  <si>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</si>
  <si>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</si>
  <si>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</si>
  <si>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</si>
  <si>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</si>
  <si>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</si>
  <si>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</si>
  <si>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</si>
  <si>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</si>
  <si>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</si>
  <si>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</si>
  <si>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</si>
  <si>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</si>
  <si>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</si>
  <si>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</si>
  <si>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</si>
  <si>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</si>
  <si>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</si>
  <si>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</si>
  <si>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</si>
  <si>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</si>
  <si>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</si>
  <si>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</si>
  <si>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</si>
  <si>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</si>
  <si>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</si>
  <si>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</si>
  <si>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</si>
  <si>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</si>
  <si>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</si>
  <si>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</si>
  <si>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</si>
  <si>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</si>
  <si>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</si>
  <si>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</si>
  <si>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</si>
  <si>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</si>
  <si>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</si>
  <si>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</si>
  <si>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</si>
  <si>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</si>
  <si>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</si>
  <si>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</si>
  <si>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</si>
  <si>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</si>
  <si>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</si>
  <si>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</si>
  <si>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</si>
  <si>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</si>
  <si>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</si>
  <si>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</si>
  <si>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</si>
  <si>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</si>
  <si>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</si>
  <si>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</si>
  <si>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</si>
  <si>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</si>
  <si>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</si>
  <si>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</si>
  <si>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</si>
  <si>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</si>
  <si>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</si>
  <si>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</si>
  <si>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</si>
  <si>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</si>
  <si>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</si>
  <si>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</si>
  <si>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</si>
  <si>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</si>
  <si>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</si>
  <si>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</si>
  <si>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</si>
  <si>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</si>
  <si>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</si>
  <si>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</si>
  <si>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</si>
  <si>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</si>
  <si>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</si>
  <si>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</si>
  <si>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</si>
  <si>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</si>
  <si>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</si>
  <si>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</si>
  <si>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</si>
  <si>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</si>
  <si>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</si>
  <si>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</si>
  <si>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</si>
  <si>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</si>
  <si>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</si>
  <si>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</si>
  <si>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</si>
  <si>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</si>
  <si>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</si>
  <si>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</si>
  <si>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</si>
  <si>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</si>
  <si>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</si>
  <si>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</si>
  <si>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</si>
  <si>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</si>
  <si>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</si>
  <si>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</si>
  <si>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</si>
  <si>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</si>
  <si>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</si>
  <si>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</si>
  <si>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</si>
  <si>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</si>
  <si>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</si>
  <si>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</si>
  <si>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</si>
  <si>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</si>
  <si>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</si>
  <si>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</si>
  <si>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</si>
  <si>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</si>
  <si>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</si>
  <si>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</si>
  <si>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</si>
  <si>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</si>
  <si>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</si>
  <si>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</si>
  <si>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</si>
  <si>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</si>
  <si>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</si>
  <si>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</si>
  <si>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</si>
  <si>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</si>
  <si>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</si>
  <si>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</si>
  <si>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</si>
  <si>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</si>
  <si>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</si>
  <si>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</si>
  <si>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</si>
  <si>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</si>
  <si>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</si>
  <si>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</si>
  <si>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</si>
  <si>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</si>
  <si>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</si>
  <si>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</si>
  <si>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</si>
  <si>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</si>
  <si>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</si>
  <si>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</si>
  <si>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</si>
  <si>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</si>
  <si>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</si>
  <si>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</si>
  <si>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</si>
  <si>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</si>
  <si>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</si>
  <si>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</si>
  <si>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</si>
  <si>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</si>
  <si>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</si>
  <si>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</si>
  <si>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</si>
  <si>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</si>
  <si>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</si>
  <si>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</si>
  <si>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</si>
  <si>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</si>
  <si>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</si>
  <si>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</si>
  <si>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</si>
  <si>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</si>
  <si>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</si>
  <si>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</si>
  <si>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</si>
  <si>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</si>
  <si>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</si>
  <si>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</si>
  <si>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</si>
  <si>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</si>
  <si>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</si>
  <si>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</si>
  <si>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</si>
  <si>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</si>
  <si>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</si>
  <si>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</si>
  <si>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</si>
  <si>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</si>
  <si>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</si>
  <si>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</si>
  <si>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</si>
  <si>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</si>
  <si>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</si>
  <si>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</si>
  <si>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</si>
  <si>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</si>
  <si>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</si>
  <si>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</si>
  <si>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</si>
  <si>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</si>
  <si>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</si>
  <si>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</si>
  <si>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</si>
  <si>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</si>
  <si>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</si>
  <si>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</si>
  <si>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</si>
  <si>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</si>
  <si>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</si>
  <si>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</si>
  <si>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</si>
  <si>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</si>
  <si>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</si>
  <si>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</si>
  <si>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</si>
  <si>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</si>
  <si>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</si>
  <si>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</si>
  <si>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</si>
  <si>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</si>
  <si>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</si>
  <si>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</si>
  <si>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</si>
  <si>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</si>
  <si>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</si>
  <si>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</si>
  <si>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</si>
  <si>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</si>
  <si>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</si>
  <si>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</si>
  <si>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</si>
  <si>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</si>
  <si>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</si>
  <si>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</si>
  <si>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</si>
  <si>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</si>
  <si>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</si>
  <si>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</si>
  <si>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</si>
  <si>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</si>
  <si>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</si>
  <si>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</si>
  <si>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</si>
  <si>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</si>
  <si>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</si>
  <si>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</si>
  <si>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</si>
  <si>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</si>
  <si>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</si>
  <si>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</si>
  <si>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</si>
  <si>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</si>
  <si>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</si>
  <si>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</si>
  <si>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</si>
  <si>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</si>
  <si>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</si>
  <si>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</si>
  <si>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</si>
  <si>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</si>
  <si>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</si>
  <si>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</si>
  <si>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</si>
  <si>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</si>
  <si>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</si>
  <si>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</si>
  <si>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</si>
  <si>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</si>
  <si>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</si>
  <si>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</si>
  <si>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</si>
  <si>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</si>
  <si>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</si>
  <si>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</si>
  <si>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</si>
  <si>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</si>
  <si>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</si>
  <si>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</si>
  <si>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</si>
  <si>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</si>
  <si>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</si>
  <si>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</si>
  <si>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</si>
  <si>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</si>
  <si>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</si>
  <si>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</si>
  <si>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</si>
  <si>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</si>
  <si>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</si>
  <si>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</si>
  <si>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</si>
  <si>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</si>
  <si>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</si>
  <si>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</si>
  <si>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</si>
  <si>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</si>
  <si>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</si>
  <si>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</si>
  <si>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</si>
  <si>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</si>
  <si>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</si>
  <si>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</si>
  <si>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</si>
  <si>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</si>
  <si>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</si>
  <si>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</si>
  <si>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</si>
  <si>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</si>
  <si>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</si>
  <si>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</si>
  <si>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</si>
  <si>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</si>
  <si>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</si>
  <si>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</si>
  <si>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</si>
  <si>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</si>
  <si>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</si>
  <si>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</si>
  <si>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</si>
  <si>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</si>
  <si>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</si>
  <si>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</si>
  <si>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</si>
  <si>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</si>
  <si>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</si>
  <si>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</si>
  <si>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</si>
  <si>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</si>
  <si>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</si>
  <si>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</si>
  <si>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</si>
  <si>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</si>
  <si>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</si>
  <si>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</si>
  <si>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</si>
  <si>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</si>
  <si>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</si>
  <si>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</si>
  <si>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</si>
  <si>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</si>
  <si>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</si>
  <si>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</si>
  <si>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</si>
  <si>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</si>
  <si>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</si>
  <si>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</si>
  <si>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</si>
  <si>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</si>
  <si>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</si>
  <si>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</si>
  <si>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</si>
  <si>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</si>
  <si>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</si>
  <si>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</si>
  <si>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</si>
  <si>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</si>
  <si>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</si>
  <si>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</si>
  <si>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</si>
  <si>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</si>
  <si>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</si>
  <si>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</si>
  <si>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</si>
  <si>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</si>
  <si>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</si>
  <si>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</si>
  <si>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</si>
  <si>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</si>
  <si>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</si>
  <si>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</si>
  <si>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</si>
  <si>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</si>
  <si>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</si>
  <si>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</si>
  <si>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</si>
  <si>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</si>
  <si>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</si>
  <si>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</si>
  <si>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</si>
  <si>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</si>
  <si>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</si>
  <si>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</si>
  <si>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</si>
  <si>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</si>
  <si>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</si>
  <si>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</si>
  <si>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</si>
  <si>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</si>
  <si>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</si>
  <si>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</si>
  <si>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</si>
  <si>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</si>
  <si>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</si>
  <si>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</si>
  <si>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</si>
  <si>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</si>
  <si>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</si>
  <si>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</si>
  <si>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</si>
  <si>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</si>
  <si>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</si>
  <si>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</si>
  <si>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</si>
  <si>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</si>
  <si>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</si>
  <si>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</si>
  <si>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</si>
  <si>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</si>
  <si>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</si>
  <si>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</si>
  <si>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</si>
  <si>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</si>
  <si>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</si>
  <si>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</si>
  <si>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</si>
  <si>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</si>
  <si>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</si>
  <si>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</si>
  <si>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</si>
  <si>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</si>
  <si>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</si>
  <si>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</si>
  <si>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</si>
  <si>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</si>
  <si>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</si>
  <si>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</si>
  <si>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</si>
  <si>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</si>
  <si>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</si>
  <si>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</si>
  <si>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</si>
  <si>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</si>
  <si>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</si>
  <si>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</si>
  <si>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</si>
  <si>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</si>
  <si>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</si>
  <si>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</si>
  <si>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</si>
  <si>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</si>
  <si>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</si>
  <si>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</si>
  <si>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</si>
  <si>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</si>
  <si>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</si>
  <si>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</si>
  <si>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</si>
  <si>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</si>
  <si>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</si>
  <si>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</si>
  <si>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</si>
  <si>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</si>
  <si>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</si>
  <si>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</si>
  <si>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</si>
  <si>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</si>
  <si>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</si>
  <si>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</si>
  <si>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</si>
  <si>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</si>
  <si>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</si>
  <si>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</si>
  <si>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</si>
  <si>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</si>
  <si>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</si>
  <si>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</si>
  <si>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</si>
  <si>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</si>
  <si>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</si>
  <si>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</si>
  <si>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</si>
  <si>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</si>
  <si>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</si>
  <si>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</si>
  <si>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</si>
  <si>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</si>
  <si>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</si>
  <si>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</si>
  <si>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</si>
  <si>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</si>
  <si>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</si>
  <si>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</si>
  <si>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</si>
  <si>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</si>
  <si>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</si>
  <si>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</si>
  <si>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</si>
  <si>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</si>
  <si>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</si>
  <si>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</si>
  <si>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</si>
  <si>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</si>
  <si>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</si>
  <si>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</si>
  <si>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</si>
  <si>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</si>
  <si>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</si>
  <si>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</si>
  <si>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</si>
  <si>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</si>
  <si>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</si>
  <si>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</si>
  <si>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</si>
  <si>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</si>
  <si>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</si>
  <si>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</si>
  <si>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</si>
  <si>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</si>
  <si>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</si>
  <si>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</si>
  <si>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</si>
  <si>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</si>
  <si>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</si>
  <si>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</si>
  <si>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</si>
  <si>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</si>
  <si>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</si>
  <si>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</si>
  <si>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</si>
  <si>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</si>
  <si>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</si>
  <si>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</si>
  <si>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</si>
  <si>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</si>
  <si>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</si>
  <si>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</si>
  <si>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</si>
  <si>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</si>
  <si>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</si>
  <si>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</si>
  <si>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</si>
  <si>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</si>
  <si>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</si>
  <si>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</si>
  <si>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</si>
  <si>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</si>
  <si>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</si>
  <si>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</si>
  <si>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</si>
  <si>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</si>
  <si>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</si>
  <si>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</si>
  <si>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</si>
  <si>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</si>
  <si>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</si>
  <si>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</si>
  <si>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</si>
  <si>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</si>
  <si>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</si>
  <si>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</si>
  <si>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</si>
  <si>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</si>
  <si>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</si>
  <si>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</si>
  <si>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</si>
  <si>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</si>
  <si>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</si>
  <si>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</si>
  <si>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</si>
  <si>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</si>
  <si>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</si>
  <si>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</si>
  <si>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</si>
  <si>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</si>
  <si>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</si>
  <si>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</si>
  <si>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</si>
  <si>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</si>
  <si>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</si>
  <si>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</si>
  <si>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</si>
  <si>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</si>
  <si>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</si>
  <si>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</si>
  <si>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</si>
  <si>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</si>
  <si>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</si>
  <si>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</si>
  <si>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</si>
  <si>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</si>
  <si>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</si>
  <si>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</si>
  <si>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</si>
  <si>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</si>
  <si>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</si>
  <si>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</si>
  <si>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</si>
  <si>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</si>
  <si>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</si>
  <si>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</si>
  <si>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</si>
  <si>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</si>
  <si>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</si>
  <si>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</si>
  <si>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</si>
  <si>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</si>
  <si>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</si>
  <si>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</si>
  <si>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</si>
  <si>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</si>
  <si>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</si>
  <si>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</si>
  <si>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</si>
  <si>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</si>
  <si>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</si>
  <si>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</si>
  <si>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</si>
  <si>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</si>
  <si>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</si>
  <si>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</si>
  <si>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</si>
  <si>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</si>
  <si>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</si>
  <si>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</si>
  <si>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</si>
  <si>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</si>
  <si>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</si>
  <si>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</si>
  <si>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</si>
  <si>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</si>
  <si>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</si>
  <si>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</si>
  <si>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</si>
  <si>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</si>
  <si>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</si>
  <si>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</si>
  <si>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</si>
  <si>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</si>
  <si>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</si>
  <si>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</si>
  <si>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</si>
  <si>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</si>
  <si>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</si>
  <si>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</si>
  <si>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</si>
  <si>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</si>
  <si>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</si>
  <si>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</si>
  <si>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</si>
  <si>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</si>
  <si>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</si>
  <si>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</si>
  <si>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</si>
  <si>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</si>
  <si>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</si>
  <si>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</si>
  <si>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</si>
  <si>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</si>
  <si>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</si>
  <si>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</si>
  <si>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</si>
  <si>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</si>
  <si>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</si>
  <si>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</si>
  <si>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</si>
  <si>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</si>
  <si>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</si>
  <si>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</si>
  <si>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</si>
  <si>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</si>
  <si>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</si>
  <si>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</si>
  <si>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</si>
  <si>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</si>
  <si>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</si>
  <si>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</si>
  <si>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</si>
  <si>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</si>
  <si>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</si>
  <si>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</si>
  <si>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</si>
  <si>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</si>
  <si>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</si>
  <si>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</si>
  <si>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</si>
  <si>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</si>
  <si>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</si>
  <si>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</si>
  <si>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</si>
  <si>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</si>
  <si>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</si>
  <si>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</si>
  <si>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</si>
  <si>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</si>
  <si>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</si>
  <si>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</si>
  <si>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</si>
  <si>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</si>
  <si>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</si>
  <si>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</si>
  <si>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</si>
  <si>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</si>
  <si>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</si>
  <si>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</si>
  <si>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</si>
  <si>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</si>
  <si>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</si>
  <si>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</si>
  <si>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</si>
  <si>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</si>
  <si>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</si>
  <si>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</si>
  <si>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</si>
  <si>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</si>
  <si>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</si>
  <si>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</si>
  <si>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</si>
  <si>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</si>
  <si>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</si>
  <si>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</si>
  <si>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</si>
  <si>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</si>
  <si>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</si>
  <si>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</si>
  <si>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</si>
  <si>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</si>
  <si>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</si>
  <si>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</si>
  <si>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</si>
  <si>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</si>
  <si>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</si>
  <si>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</si>
  <si>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</si>
  <si>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</si>
  <si>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</si>
  <si>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</si>
  <si>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</si>
  <si>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</si>
  <si>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</si>
  <si>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</si>
  <si>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</si>
  <si>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</si>
  <si>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</si>
  <si>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</si>
  <si>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</si>
  <si>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</si>
  <si>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</si>
  <si>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</si>
  <si>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</si>
  <si>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</si>
  <si>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</si>
  <si>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</si>
  <si>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</si>
  <si>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</si>
  <si>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</si>
  <si>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</si>
  <si>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</si>
  <si>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</si>
  <si>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</si>
  <si>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</si>
  <si>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</si>
  <si>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</si>
  <si>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</si>
  <si>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</si>
  <si>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</si>
  <si>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</si>
  <si>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</si>
  <si>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</si>
  <si>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</si>
  <si>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</si>
  <si>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</si>
  <si>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</si>
  <si>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</si>
  <si>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</si>
  <si>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</si>
  <si>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</si>
  <si>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</si>
  <si>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</si>
  <si>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</si>
  <si>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</si>
  <si>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</si>
  <si>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</si>
  <si>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</si>
  <si>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</si>
  <si>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</si>
  <si>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</si>
  <si>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</si>
  <si>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</si>
  <si>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</si>
  <si>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</si>
  <si>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</si>
  <si>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</si>
  <si>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</si>
  <si>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</si>
  <si>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</si>
  <si>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</si>
  <si>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</si>
  <si>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</si>
  <si>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</si>
  <si>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</si>
  <si>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</si>
  <si>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</si>
  <si>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</si>
  <si>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</si>
  <si>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</si>
  <si>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</si>
  <si>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</si>
  <si>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</si>
  <si>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</si>
  <si>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</si>
  <si>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</si>
  <si>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</si>
  <si>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</si>
  <si>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</si>
  <si>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</si>
  <si>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</si>
  <si>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</si>
  <si>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</si>
  <si>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</si>
  <si>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</si>
  <si>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</si>
  <si>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</si>
  <si>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</si>
  <si>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</si>
  <si>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</si>
  <si>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</si>
  <si>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</si>
  <si>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</si>
  <si>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</si>
  <si>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</si>
  <si>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</si>
  <si>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</si>
  <si>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</si>
  <si>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</si>
  <si>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</si>
  <si>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</si>
  <si>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</si>
  <si>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</si>
  <si>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</si>
  <si>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</si>
  <si>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</si>
  <si>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</si>
  <si>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</si>
  <si>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</si>
  <si>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</si>
  <si>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</si>
  <si>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</si>
  <si>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</si>
  <si>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</si>
  <si>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</si>
  <si>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</si>
  <si>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</si>
  <si>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</si>
  <si>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</si>
  <si>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</si>
  <si>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</si>
  <si>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</si>
  <si>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</si>
  <si>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</si>
  <si>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</si>
  <si>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</si>
  <si>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</si>
  <si>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</si>
  <si>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</si>
  <si>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</si>
  <si>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</si>
  <si>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</si>
  <si>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</si>
  <si>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</si>
  <si>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</si>
  <si>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</si>
  <si>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</si>
  <si>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</si>
  <si>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</si>
  <si>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</si>
  <si>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</si>
  <si>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</si>
  <si>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</si>
  <si>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</si>
  <si>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</si>
  <si>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</si>
  <si>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</si>
  <si>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</si>
  <si>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</si>
  <si>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</si>
  <si>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</si>
  <si>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</si>
  <si>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</si>
  <si>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</si>
  <si>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</si>
  <si>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</si>
  <si>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</si>
  <si>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</si>
  <si>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</si>
  <si>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</si>
  <si>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</si>
  <si>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</si>
  <si>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</si>
  <si>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</si>
  <si>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</si>
  <si>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</si>
  <si>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</si>
  <si>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</si>
  <si>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</si>
  <si>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</si>
  <si>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</si>
  <si>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</si>
  <si>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</si>
  <si>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</si>
  <si>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</si>
  <si>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</si>
  <si>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</si>
  <si>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</si>
  <si>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</si>
  <si>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</si>
  <si>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</si>
  <si>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</si>
  <si>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</si>
  <si>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</si>
  <si>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</si>
  <si>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</si>
  <si>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</si>
  <si>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</si>
  <si>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</si>
  <si>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</si>
  <si>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</si>
  <si>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</si>
  <si>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</si>
  <si>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</si>
  <si>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</si>
  <si>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</si>
  <si>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</si>
  <si>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</si>
  <si>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</si>
  <si>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</si>
  <si>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</si>
  <si>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</si>
  <si>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</si>
  <si>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</si>
  <si>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</si>
  <si>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</si>
  <si>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</si>
  <si>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</si>
  <si>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</si>
  <si>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</si>
  <si>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</si>
  <si>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</si>
  <si>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</si>
  <si>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</si>
  <si>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</si>
  <si>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</si>
  <si>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</si>
  <si>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</si>
  <si>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</si>
  <si>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</si>
  <si>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</si>
  <si>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</si>
  <si>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</si>
  <si>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</si>
  <si>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</si>
  <si>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</si>
  <si>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</si>
  <si>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</si>
  <si>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</si>
  <si>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</si>
  <si>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</si>
  <si>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</si>
  <si>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</si>
  <si>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</si>
  <si>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</si>
  <si>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</si>
  <si>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</si>
  <si>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</si>
  <si>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</si>
  <si>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</si>
  <si>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</si>
  <si>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</si>
  <si>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</si>
  <si>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</si>
  <si>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</si>
  <si>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</si>
  <si>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</si>
  <si>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</si>
  <si>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</si>
  <si>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</si>
  <si>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</si>
  <si>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</si>
  <si>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</si>
  <si>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</si>
  <si>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</si>
  <si>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</si>
  <si>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</si>
  <si>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</si>
  <si>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</si>
  <si>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</si>
  <si>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</si>
  <si>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</si>
  <si>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</si>
  <si>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</si>
  <si>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</si>
  <si>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</si>
  <si>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</si>
  <si>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</si>
  <si>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</si>
  <si>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</si>
  <si>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</si>
  <si>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</si>
  <si>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</si>
  <si>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</si>
  <si>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</si>
  <si>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</si>
  <si>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</si>
  <si>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</si>
  <si>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</si>
  <si>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</si>
  <si>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</si>
  <si>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</si>
  <si>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</si>
  <si>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</si>
  <si>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</si>
  <si>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</si>
  <si>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</si>
  <si>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</si>
  <si>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</si>
  <si>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</si>
  <si>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</si>
  <si>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</si>
  <si>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</si>
  <si>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</si>
  <si>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</si>
  <si>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</si>
  <si>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</si>
  <si>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</si>
  <si>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</si>
  <si>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</si>
  <si>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</si>
  <si>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</si>
  <si>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</si>
  <si>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</si>
  <si>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</si>
  <si>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</si>
  <si>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</si>
  <si>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</si>
  <si>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</si>
  <si>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</si>
  <si>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</si>
  <si>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</si>
  <si>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</si>
  <si>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</si>
  <si>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</si>
  <si>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</si>
  <si>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</si>
  <si>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</si>
  <si>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</si>
  <si>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</si>
  <si>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</si>
  <si>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</si>
  <si>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</si>
  <si>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Please note that only TO-18, TO-39, TO-46 and TO-72 packaged devices contain cobalt.  None of our products contain mica.</t>
  </si>
  <si>
    <t>10-767-0457</t>
  </si>
  <si>
    <t>DUNS Number</t>
  </si>
  <si>
    <t>145 Adams Ave.  Hauppauge, NY 11788 USA</t>
  </si>
  <si>
    <t>Fred Borsello</t>
  </si>
  <si>
    <t>fborsello@centralsemi.com</t>
  </si>
  <si>
    <t>631-404-1268</t>
  </si>
  <si>
    <t>Joseph Beck</t>
  </si>
  <si>
    <t>jbeck@centralsemi.com</t>
  </si>
  <si>
    <t>631-435-1110</t>
  </si>
  <si>
    <t xml:space="preserve">www.centralsemi.com/conflict-minerals			</t>
  </si>
  <si>
    <t>Central Semiconductor</t>
  </si>
  <si>
    <t>VP of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</si>
</sst>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5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0" fontId="77" fillId="45" borderId="56" xfId="498"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0" fontId="18" fillId="45" borderId="0" xfId="0" applyFont="1" applyFill="1" applyAlignment="1" applyProtection="1">
      <alignment horizontal="center" vertical="center" wrapText="1"/>
      <protection hidden="1"/>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12" fillId="45" borderId="56" xfId="498"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5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0" xr:uid="{FD4B865B-2EFE-48DC-A2E2-103B3A0F4F6C}"/>
    <cellStyle name="20% - Accent1 2 2 3" xfId="876" xr:uid="{B69A5532-B764-40D1-82B3-9E18BDC68D0C}"/>
    <cellStyle name="20% - Accent1 2 3" xfId="713" xr:uid="{EDF434F6-97A8-4C97-92EF-01B4CD7E3E3F}"/>
    <cellStyle name="20% - Accent1 2 3 2" xfId="943" xr:uid="{7F4ACBE8-1EDF-413D-8412-F7AF6D1852BF}"/>
    <cellStyle name="20% - Accent1 2 4" xfId="829" xr:uid="{FFF5DA10-C143-4C2B-9D40-9A40F4BF3CE3}"/>
    <cellStyle name="20% - Accent1 3" xfId="807" xr:uid="{E07D2041-971E-4110-B638-511848290013}"/>
    <cellStyle name="20% - Accent1 3 2" xfId="1037" xr:uid="{6BA30382-D04B-4979-8919-A7D048A5152D}"/>
    <cellStyle name="20% - Accent1 4" xfId="923" xr:uid="{280F6AF5-FBD0-40B9-AF0E-A3DDA67C6A38}"/>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1" xr:uid="{CFC52B26-BC42-4931-9761-23A37FB370CD}"/>
    <cellStyle name="20% - Accent2 2 2 3" xfId="877" xr:uid="{2B6E1313-98CF-4EAC-A092-3F5663470364}"/>
    <cellStyle name="20% - Accent2 2 3" xfId="714" xr:uid="{726E0599-9AC6-4E76-AACC-0FD8436401F4}"/>
    <cellStyle name="20% - Accent2 2 3 2" xfId="944" xr:uid="{F164DC24-E6B3-4EC6-A5A7-315D7CDC23B9}"/>
    <cellStyle name="20% - Accent2 2 4" xfId="830" xr:uid="{00F03CBB-EF20-42BB-A753-1A244976EA2E}"/>
    <cellStyle name="20% - Accent2 3" xfId="810" xr:uid="{064AEAAD-AF5C-48B4-ADC6-532BE41941B6}"/>
    <cellStyle name="20% - Accent2 3 2" xfId="1040" xr:uid="{26252CF2-2E91-4CE7-ABED-E323861B8875}"/>
    <cellStyle name="20% - Accent2 4" xfId="926" xr:uid="{CD856778-0DDD-416B-BEF9-97513C4A66CA}"/>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2" xr:uid="{4739B628-925C-4AB4-A988-6D6B1C9D6F41}"/>
    <cellStyle name="20% - Accent3 2 2 3" xfId="878" xr:uid="{B01DA5E7-3260-4CB8-BE21-E401FCE97C5C}"/>
    <cellStyle name="20% - Accent3 2 3" xfId="715" xr:uid="{4812A7A9-4CB1-4A98-8F71-CA5406E00B29}"/>
    <cellStyle name="20% - Accent3 2 3 2" xfId="945" xr:uid="{60D21A77-8197-490E-9F7E-7D30BD3CDDD4}"/>
    <cellStyle name="20% - Accent3 2 4" xfId="831" xr:uid="{453EA251-98AC-4DA9-AA12-4127D28934A0}"/>
    <cellStyle name="20% - Accent3 3" xfId="813" xr:uid="{76300C5A-1301-4645-AD34-EEB765A6F950}"/>
    <cellStyle name="20% - Accent3 3 2" xfId="1043" xr:uid="{0944FB29-1F6E-41A5-B04D-EE6FC12DB416}"/>
    <cellStyle name="20% - Accent3 4" xfId="929" xr:uid="{BC009166-7F69-439F-ADD9-9D411A2E5AB3}"/>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3" xr:uid="{7BA3A005-E0D8-416E-8A8D-622A13B26AFD}"/>
    <cellStyle name="20% - Accent4 2 2 3" xfId="879" xr:uid="{A2770BA1-5AFB-4F7E-8DBC-E3F64671A54B}"/>
    <cellStyle name="20% - Accent4 2 3" xfId="716" xr:uid="{3383621A-942D-46EE-B973-A3B99EE61AB1}"/>
    <cellStyle name="20% - Accent4 2 3 2" xfId="946" xr:uid="{DE2785EC-F90D-4D1E-8EB0-32749C211870}"/>
    <cellStyle name="20% - Accent4 2 4" xfId="832" xr:uid="{D298BFA2-101B-42D4-AD0E-4373E15615B1}"/>
    <cellStyle name="20% - Accent4 3" xfId="816" xr:uid="{EA736B35-E7F4-47B9-9143-A10AFFEBE522}"/>
    <cellStyle name="20% - Accent4 3 2" xfId="1046" xr:uid="{3245BDB0-764F-47AA-AF3F-22B9862EC159}"/>
    <cellStyle name="20% - Accent4 4" xfId="932" xr:uid="{CC71946F-BC89-4A49-B71E-99144E5F66D7}"/>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4" xr:uid="{2153923B-EEDF-4DAB-B8F1-CD6E3F7664E3}"/>
    <cellStyle name="20% - Accent5 2 2 3" xfId="880" xr:uid="{2623B6B6-74E5-423D-94BC-1BAE0EED1464}"/>
    <cellStyle name="20% - Accent5 2 3" xfId="717" xr:uid="{F2773E4A-67B7-442F-AE3C-6D1FD8110717}"/>
    <cellStyle name="20% - Accent5 2 3 2" xfId="947" xr:uid="{4E0C6569-9A8B-4177-B639-93C8E40618D1}"/>
    <cellStyle name="20% - Accent5 2 4" xfId="833" xr:uid="{14F22A39-A114-447C-89EE-57EB099B9352}"/>
    <cellStyle name="20% - Accent5 3" xfId="819" xr:uid="{C358461C-75FF-4C68-90E9-889F2DA229E0}"/>
    <cellStyle name="20% - Accent5 3 2" xfId="1049" xr:uid="{6CDD40AF-E9E6-4115-8F91-E834749667C1}"/>
    <cellStyle name="20% - Accent5 4" xfId="935" xr:uid="{B0F0CAD7-9524-418F-A96B-3E6A211BDA28}"/>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5" xr:uid="{D6C8DB0F-A96C-4C07-B0C2-8A9E385C5B67}"/>
    <cellStyle name="20% - Accent6 2 2 3" xfId="881" xr:uid="{FD8F7239-9E0B-4E61-9F44-2CD7AA5904A3}"/>
    <cellStyle name="20% - Accent6 2 3" xfId="718" xr:uid="{246579D6-BF2F-40A9-A18D-259D2CE46A13}"/>
    <cellStyle name="20% - Accent6 2 3 2" xfId="948" xr:uid="{D03A563A-748A-45D7-B577-1BD09C5EF5E5}"/>
    <cellStyle name="20% - Accent6 2 4" xfId="834" xr:uid="{85E20ED3-BF46-44A4-9EFC-648156B2C726}"/>
    <cellStyle name="20% - Accent6 3" xfId="822" xr:uid="{E1CCD2C7-AB9D-4DCA-9D39-BA3D6F3F9C1E}"/>
    <cellStyle name="20% - Accent6 3 2" xfId="1052" xr:uid="{1CC509FF-2CF4-4586-96C1-53981C98033F}"/>
    <cellStyle name="20% - Accent6 4" xfId="938" xr:uid="{C09F53F7-D4FF-4D0D-B7AF-0FCF99C5B4AA}"/>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6" xr:uid="{740DCAC5-5F71-452D-963E-04FBE70E9CA3}"/>
    <cellStyle name="40% - Accent1 2 2 3" xfId="882" xr:uid="{D165C94B-31C5-4DC8-B422-6CD1EE4CE9B4}"/>
    <cellStyle name="40% - Accent1 2 3" xfId="719" xr:uid="{7602192E-A940-4E7B-8C05-4172C15DC192}"/>
    <cellStyle name="40% - Accent1 2 3 2" xfId="949" xr:uid="{341529B7-A34A-478D-846A-AA36462FBA06}"/>
    <cellStyle name="40% - Accent1 2 4" xfId="835" xr:uid="{7B44FDE7-DEC0-4A7C-ADB1-1E9140858930}"/>
    <cellStyle name="40% - Accent1 3" xfId="808" xr:uid="{E712ACEB-5301-49DB-B2E6-5B16ADCBC359}"/>
    <cellStyle name="40% - Accent1 3 2" xfId="1038" xr:uid="{4450AB8A-8CE4-4505-A50F-878CD1CAC079}"/>
    <cellStyle name="40% - Accent1 4" xfId="924" xr:uid="{F8C93827-663E-4671-B93A-A4F8FCCB5998}"/>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7" xr:uid="{2BDED3D9-5F90-45C5-92F2-81209016FC67}"/>
    <cellStyle name="40% - Accent2 2 2 3" xfId="883" xr:uid="{EF906162-46CC-45E1-B10A-7757758959F0}"/>
    <cellStyle name="40% - Accent2 2 3" xfId="720" xr:uid="{ECC936C5-7CFA-4470-85B4-A16CA076444D}"/>
    <cellStyle name="40% - Accent2 2 3 2" xfId="950" xr:uid="{85F67707-AA24-4C58-A895-C3702E8A1A6F}"/>
    <cellStyle name="40% - Accent2 2 4" xfId="836" xr:uid="{C3594F6F-D901-41DC-86ED-3085162F2525}"/>
    <cellStyle name="40% - Accent2 3" xfId="811" xr:uid="{2E3EE7B5-111B-4405-BD2E-CC001B4530AA}"/>
    <cellStyle name="40% - Accent2 3 2" xfId="1041" xr:uid="{528A1B5B-C896-4ED1-AA32-69DAAD46ECF8}"/>
    <cellStyle name="40% - Accent2 4" xfId="927" xr:uid="{63F5F775-73B5-45AC-A5ED-2B037FB4CA34}"/>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8" xr:uid="{B1880638-8096-4061-A355-A46E2A871677}"/>
    <cellStyle name="40% - Accent3 2 2 3" xfId="884" xr:uid="{9B9757F1-05C1-4594-81DE-8A464BDA4E22}"/>
    <cellStyle name="40% - Accent3 2 3" xfId="721" xr:uid="{68A01960-68CB-4A65-8F2A-3555359514EE}"/>
    <cellStyle name="40% - Accent3 2 3 2" xfId="951" xr:uid="{3A9AB6DC-00EE-4DA3-A957-3BE424D4AF2D}"/>
    <cellStyle name="40% - Accent3 2 4" xfId="837" xr:uid="{20B580B2-0F3D-4D8B-9D5E-D355FCF6D318}"/>
    <cellStyle name="40% - Accent3 3" xfId="814" xr:uid="{B98B3D0F-C9EF-4904-8320-2E3FDB09ABA0}"/>
    <cellStyle name="40% - Accent3 3 2" xfId="1044" xr:uid="{BB305AC1-A773-4E88-94BF-A4CE21F6F7AC}"/>
    <cellStyle name="40% - Accent3 4" xfId="930" xr:uid="{0CD56E41-DF37-4CC8-8BE1-E2FE91163B1C}"/>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999" xr:uid="{316A4DEA-3007-4D96-9247-F74760A70E6E}"/>
    <cellStyle name="40% - Accent4 2 2 3" xfId="885" xr:uid="{B1C2E70B-2546-499F-B96D-07DC1E6BF31E}"/>
    <cellStyle name="40% - Accent4 2 3" xfId="722" xr:uid="{39398746-C281-41E1-8871-02ADCEB22D95}"/>
    <cellStyle name="40% - Accent4 2 3 2" xfId="952" xr:uid="{0EFDC702-0E33-4E76-A25C-0DCA6EACADF4}"/>
    <cellStyle name="40% - Accent4 2 4" xfId="838" xr:uid="{8A403F1F-5751-4A83-8649-FFCE72DB75A8}"/>
    <cellStyle name="40% - Accent4 3" xfId="817" xr:uid="{002D2F10-F915-45DE-902D-725C623ABAA8}"/>
    <cellStyle name="40% - Accent4 3 2" xfId="1047" xr:uid="{513A7B62-9FED-4731-AFC9-8DA5AB17B562}"/>
    <cellStyle name="40% - Accent4 4" xfId="933" xr:uid="{CA075FB6-8C81-4EE3-82BA-A8CEA235558B}"/>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0" xr:uid="{9745397E-2E0B-46A4-965B-60ED58204FB3}"/>
    <cellStyle name="40% - Accent5 2 2 3" xfId="886" xr:uid="{F04B469C-5587-4D13-A9DC-33756F821175}"/>
    <cellStyle name="40% - Accent5 2 3" xfId="723" xr:uid="{CA953F1E-E1A8-460D-AEB6-E09AF3BD1B57}"/>
    <cellStyle name="40% - Accent5 2 3 2" xfId="953" xr:uid="{2AFC8A33-1932-4763-8919-030A8A0E60D4}"/>
    <cellStyle name="40% - Accent5 2 4" xfId="839" xr:uid="{4EAC7BED-3ACF-4B3D-B57E-14FE578983BA}"/>
    <cellStyle name="40% - Accent5 3" xfId="820" xr:uid="{B9076266-3995-42B0-935D-F96D917DF11C}"/>
    <cellStyle name="40% - Accent5 3 2" xfId="1050" xr:uid="{03D85C64-7557-486D-ABED-B5403F01E2AC}"/>
    <cellStyle name="40% - Accent5 4" xfId="936" xr:uid="{3EF5599B-9AF3-41BB-ADD8-4E3895BFBA96}"/>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1" xr:uid="{0EDB0165-E16F-4615-8E20-3AF785416CDC}"/>
    <cellStyle name="40% - Accent6 2 2 3" xfId="887" xr:uid="{A9DEABB5-2278-48DA-AC45-59437503E586}"/>
    <cellStyle name="40% - Accent6 2 3" xfId="724" xr:uid="{B6857997-485B-4538-90C6-5CB51162ACA4}"/>
    <cellStyle name="40% - Accent6 2 3 2" xfId="954" xr:uid="{D7CBD488-AF34-47F2-91D2-36730111F39E}"/>
    <cellStyle name="40% - Accent6 2 4" xfId="840" xr:uid="{E55BBC86-5427-4F97-AA08-C36B7EB304A3}"/>
    <cellStyle name="40% - Accent6 3" xfId="823" xr:uid="{FA95F09F-3E91-4EB4-9DEC-F6F55103A9B7}"/>
    <cellStyle name="40% - Accent6 3 2" xfId="1053" xr:uid="{EF778E13-A4A2-4B2B-840D-041F46086A5E}"/>
    <cellStyle name="40% - Accent6 4" xfId="939" xr:uid="{6732C34F-6F05-423A-8F8C-D3171DA408AC}"/>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39" xr:uid="{F97F2233-8A32-47EC-B463-E5DE89A573A5}"/>
    <cellStyle name="60% - Accent1 4" xfId="925" xr:uid="{6BE4E5CA-5330-4B06-ABDF-1D11E7278883}"/>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2" xr:uid="{4800328D-B4F8-4744-9BBF-9027C9184011}"/>
    <cellStyle name="60% - Accent2 4" xfId="928" xr:uid="{638F7F29-A955-4CD8-AA9A-4582868E9FE8}"/>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5" xr:uid="{7AF9BC69-8900-4BDF-8E85-C6521DE789B3}"/>
    <cellStyle name="60% - Accent3 4" xfId="931" xr:uid="{B4B58F72-8CA6-4B80-AC8B-5C68FE87CE6F}"/>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8" xr:uid="{F2616C04-F28C-4C5D-BB4E-A30649EF4B3D}"/>
    <cellStyle name="60% - Accent4 4" xfId="934" xr:uid="{3081267B-3B61-4FD8-B192-A8FEB6D49CC2}"/>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1" xr:uid="{BB0A937E-43F6-4372-BDDD-938330B1A758}"/>
    <cellStyle name="60% - Accent5 4" xfId="937" xr:uid="{9AB092C6-9B56-411E-A184-3523D8F61DEB}"/>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4" xr:uid="{30D68CD3-F409-4EBE-8C1C-6B323154B02D}"/>
    <cellStyle name="60% - Accent6 4" xfId="940" xr:uid="{83A848C3-57D1-450F-A0C6-1AF900C6C5A5}"/>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1" xr:uid="{DDE1D38A-33EF-40D0-83D0-54AE15D88088}"/>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6" xr:uid="{01ED7D2F-80AE-4DCE-A843-397C896F6CF8}"/>
    <cellStyle name="Normal 13 2 2 2 2 2 3" xfId="892" xr:uid="{BFE8401A-1F94-4256-91EF-37E51FD7275F}"/>
    <cellStyle name="Normal 13 2 2 2 2 3" xfId="729" xr:uid="{F7E642FC-6515-4C96-BF0C-73AEC1DE4ADF}"/>
    <cellStyle name="Normal 13 2 2 2 2 3 2" xfId="959" xr:uid="{523F5524-3E0D-4EB3-847D-63AD7D39FAED}"/>
    <cellStyle name="Normal 13 2 2 2 2 4" xfId="845" xr:uid="{9CBA8F6B-BA6F-48B0-943B-5DF240E61125}"/>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7" xr:uid="{24C1D68B-C3CC-42CB-BAF7-49A0215DCF00}"/>
    <cellStyle name="Normal 13 2 2 2 3 2 3" xfId="893" xr:uid="{AA87363C-0312-4967-83BA-0B13B5AD4E5E}"/>
    <cellStyle name="Normal 13 2 2 2 3 3" xfId="730" xr:uid="{217E2C86-D28F-4667-8EB7-18B8E5C66798}"/>
    <cellStyle name="Normal 13 2 2 2 3 3 2" xfId="960" xr:uid="{AED4D3D7-8609-48DB-9A02-65B56CB29FEF}"/>
    <cellStyle name="Normal 13 2 2 2 3 4" xfId="846" xr:uid="{7E753F39-CCBA-4113-B132-25C4FAC3E512}"/>
    <cellStyle name="Normal 13 2 2 2 4" xfId="638" xr:uid="{00000000-0005-0000-0000-00004C020000}"/>
    <cellStyle name="Normal 13 2 2 2 4 2" xfId="775" xr:uid="{9DD2384D-9728-4663-8046-D79F77604DA2}"/>
    <cellStyle name="Normal 13 2 2 2 4 2 2" xfId="1005" xr:uid="{46DCF4BB-B4D6-4B3C-BB74-DF5BDB6DF662}"/>
    <cellStyle name="Normal 13 2 2 2 4 3" xfId="891" xr:uid="{EDF7E0D8-F078-42B8-95CB-62139CDCE1EC}"/>
    <cellStyle name="Normal 13 2 2 2 5" xfId="728" xr:uid="{70E49861-77DE-4FCA-9F03-2E66F0E07D24}"/>
    <cellStyle name="Normal 13 2 2 2 5 2" xfId="958" xr:uid="{C8EC3C84-6801-43E4-B80C-4A9BB8FF8B39}"/>
    <cellStyle name="Normal 13 2 2 2 6" xfId="844" xr:uid="{BA7C65C2-AAD0-4E8F-A041-9A7116FAB9CF}"/>
    <cellStyle name="Normal 13 2 2 3" xfId="637" xr:uid="{00000000-0005-0000-0000-00004D020000}"/>
    <cellStyle name="Normal 13 2 2 3 2" xfId="774" xr:uid="{9843F705-B6F1-47BA-9AAF-DC472586A2A6}"/>
    <cellStyle name="Normal 13 2 2 3 2 2" xfId="1004" xr:uid="{04FE802A-6CD6-4D49-A79E-3467B1C43143}"/>
    <cellStyle name="Normal 13 2 2 3 3" xfId="890" xr:uid="{F0DEEA0E-AA1F-4603-BF3D-3AD470ECC39A}"/>
    <cellStyle name="Normal 13 2 2 4" xfId="727" xr:uid="{BBBF9789-6ECD-417E-8D96-760118FC6639}"/>
    <cellStyle name="Normal 13 2 2 4 2" xfId="957" xr:uid="{E958D7A6-6F37-43FC-BB78-8E68E6799243}"/>
    <cellStyle name="Normal 13 2 2 5" xfId="843" xr:uid="{2915530C-324B-40DC-8F1D-C875E7D29ACB}"/>
    <cellStyle name="Normal 13 2 3" xfId="513" xr:uid="{00000000-0005-0000-0000-00004E020000}"/>
    <cellStyle name="Normal 13 2 3 2" xfId="641" xr:uid="{00000000-0005-0000-0000-00004F020000}"/>
    <cellStyle name="Normal 13 2 3 2 2" xfId="778" xr:uid="{B4AF2282-B0D2-478B-89A0-06C94235AEDC}"/>
    <cellStyle name="Normal 13 2 3 2 2 2" xfId="1008" xr:uid="{E5202882-BFEB-484F-B7FD-E2E9752024D7}"/>
    <cellStyle name="Normal 13 2 3 2 3" xfId="894" xr:uid="{8E96AF39-B54D-4400-BA8A-A96B0826D37C}"/>
    <cellStyle name="Normal 13 2 3 3" xfId="731" xr:uid="{D638219D-FAF2-4D70-972F-879DF1ADCC78}"/>
    <cellStyle name="Normal 13 2 3 3 2" xfId="961" xr:uid="{5F0CAB48-B840-4A47-AFD2-9E1A8B882713}"/>
    <cellStyle name="Normal 13 2 3 4" xfId="847" xr:uid="{54E1D94B-642D-4A47-9087-8F4BEAEA1A49}"/>
    <cellStyle name="Normal 13 2 4" xfId="636" xr:uid="{00000000-0005-0000-0000-000050020000}"/>
    <cellStyle name="Normal 13 2 4 2" xfId="773" xr:uid="{924C57E5-2D63-4800-A70B-86DF745E6952}"/>
    <cellStyle name="Normal 13 2 4 2 2" xfId="1003" xr:uid="{304163E0-E663-488B-AB24-60114646C628}"/>
    <cellStyle name="Normal 13 2 4 3" xfId="889" xr:uid="{1DC046E1-1B98-4B68-A6E0-F3E8EB6C6DC1}"/>
    <cellStyle name="Normal 13 2 5" xfId="726" xr:uid="{13862D8D-C120-4ACD-9F73-65901595AA90}"/>
    <cellStyle name="Normal 13 2 5 2" xfId="956" xr:uid="{8BD4EE7F-93C4-4F2E-88B7-B1D67617B1F3}"/>
    <cellStyle name="Normal 13 2 6" xfId="842" xr:uid="{45F7307C-6482-4E49-963B-88FC44C03951}"/>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0" xr:uid="{D830CAF3-43C8-4260-BCAB-32C94CCDFBC4}"/>
    <cellStyle name="Normal 13 3 2 2 3" xfId="896" xr:uid="{5180C64B-4DB6-4116-A599-04FC9BD93987}"/>
    <cellStyle name="Normal 13 3 2 3" xfId="733" xr:uid="{C506AF63-BAF5-446B-8634-6B173C3D2277}"/>
    <cellStyle name="Normal 13 3 2 3 2" xfId="963" xr:uid="{89A478E8-CBCB-4F07-A85D-CD76F7F56A9C}"/>
    <cellStyle name="Normal 13 3 2 4" xfId="849" xr:uid="{7BDC9F28-2145-44BA-A50C-F7D0FC4FAC8B}"/>
    <cellStyle name="Normal 13 3 3" xfId="642" xr:uid="{00000000-0005-0000-0000-000054020000}"/>
    <cellStyle name="Normal 13 3 3 2" xfId="779" xr:uid="{2D64F0B6-F2D4-4753-ACAB-B8970C19DF11}"/>
    <cellStyle name="Normal 13 3 3 2 2" xfId="1009" xr:uid="{15386296-CD05-4E48-A6DC-BD0B3C43C0DA}"/>
    <cellStyle name="Normal 13 3 3 3" xfId="895" xr:uid="{0BCAB241-2359-43A6-BB5A-7941ED39EA05}"/>
    <cellStyle name="Normal 13 3 4" xfId="732" xr:uid="{A8FFA28B-3FBA-4810-9FB7-E8BC8786E106}"/>
    <cellStyle name="Normal 13 3 4 2" xfId="962" xr:uid="{9887731C-F6BF-4FE4-9541-388398CDE7C5}"/>
    <cellStyle name="Normal 13 3 5" xfId="848" xr:uid="{DBF76ED2-DFA1-4351-BBC0-2439B86C9FEF}"/>
    <cellStyle name="Normal 13 4" xfId="516" xr:uid="{00000000-0005-0000-0000-000055020000}"/>
    <cellStyle name="Normal 13 4 2" xfId="644" xr:uid="{00000000-0005-0000-0000-000056020000}"/>
    <cellStyle name="Normal 13 4 2 2" xfId="781" xr:uid="{1C21DE69-2493-4CFD-AB7C-13CD278C565F}"/>
    <cellStyle name="Normal 13 4 2 2 2" xfId="1011" xr:uid="{4C5670ED-B908-4635-ADB8-C9E8664E4A90}"/>
    <cellStyle name="Normal 13 4 2 3" xfId="897" xr:uid="{5F640781-9B42-42D0-8707-EB7316E0F9A4}"/>
    <cellStyle name="Normal 13 4 3" xfId="734" xr:uid="{38E01FFC-D61C-4E61-B3A4-423B54ECD7D6}"/>
    <cellStyle name="Normal 13 4 3 2" xfId="964" xr:uid="{D5D9A3E7-E834-4462-B477-67445632A4D6}"/>
    <cellStyle name="Normal 13 4 4" xfId="850" xr:uid="{DA2DCD87-E205-49F7-82F0-1C3223601107}"/>
    <cellStyle name="Normal 13 5" xfId="635" xr:uid="{00000000-0005-0000-0000-000057020000}"/>
    <cellStyle name="Normal 13 5 2" xfId="772" xr:uid="{F8A01035-FD81-4170-AC37-95B4477EB95E}"/>
    <cellStyle name="Normal 13 5 2 2" xfId="1002" xr:uid="{270B151D-0B6C-4DCB-B547-3D916A7FACD6}"/>
    <cellStyle name="Normal 13 5 3" xfId="888" xr:uid="{4297DB50-1CC6-4AF7-AE4D-D1C7B890F592}"/>
    <cellStyle name="Normal 13 6" xfId="517" xr:uid="{00000000-0005-0000-0000-000058020000}"/>
    <cellStyle name="Normal 13 6 2" xfId="645" xr:uid="{00000000-0005-0000-0000-000059020000}"/>
    <cellStyle name="Normal 13 6 2 2" xfId="782" xr:uid="{57E1D229-3A53-40B5-BE22-FDB47E104338}"/>
    <cellStyle name="Normal 13 6 2 2 2" xfId="1012" xr:uid="{1DB914CE-2179-4C23-BFE0-A4458BD85AA4}"/>
    <cellStyle name="Normal 13 6 2 3" xfId="898" xr:uid="{70491633-450B-4646-BB87-515403AA80F8}"/>
    <cellStyle name="Normal 13 6 3" xfId="735" xr:uid="{6D8D5F10-C45C-44AF-9B94-9F21A3A87E4B}"/>
    <cellStyle name="Normal 13 6 3 2" xfId="965" xr:uid="{EDE985BC-37B6-4227-9359-DBE0632C0E5D}"/>
    <cellStyle name="Normal 13 6 4" xfId="851" xr:uid="{1E44536A-E95A-4E0F-BF99-AFAF6DFD3348}"/>
    <cellStyle name="Normal 13 7" xfId="725" xr:uid="{8A2E9159-67EF-4D2A-B9C2-AE5A64726B19}"/>
    <cellStyle name="Normal 13 7 2" xfId="955" xr:uid="{33DBACE9-E2DA-45DA-B509-10867BD31115}"/>
    <cellStyle name="Normal 13 8" xfId="828" xr:uid="{EFDFA653-4B61-4972-8F4B-C60793DA36FB}"/>
    <cellStyle name="Normal 13 8 2" xfId="1058" xr:uid="{32622D05-6C22-4A81-A611-76580EC70856}"/>
    <cellStyle name="Normal 13 9" xfId="827" xr:uid="{D4C677BD-5786-4D10-8940-E8BAED57CE72}"/>
    <cellStyle name="Normal 13 9 2" xfId="1057" xr:uid="{57762C5A-F6D2-4ABA-8DA0-1EE98A4C198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3" xr:uid="{4DDBBC32-E685-42A9-A298-93557BC29A19}"/>
    <cellStyle name="Normal 2 2 2 2 3" xfId="899" xr:uid="{7EF61B2A-4526-409D-A720-BAB621021346}"/>
    <cellStyle name="Normal 2 2 2 3" xfId="736" xr:uid="{A3802D78-3B2F-46A9-976C-16D5D1A814A2}"/>
    <cellStyle name="Normal 2 2 2 3 2" xfId="966" xr:uid="{D24EC5C6-4CA0-4FC9-977A-0AFF7615F3F2}"/>
    <cellStyle name="Normal 2 2 2 4" xfId="852" xr:uid="{2886781B-A93B-4D87-8C2B-BED4B09D743B}"/>
    <cellStyle name="Normal 2 2 3" xfId="525" xr:uid="{00000000-0005-0000-0000-000062020000}"/>
    <cellStyle name="Normal 2 2 3 2" xfId="647" xr:uid="{00000000-0005-0000-0000-000063020000}"/>
    <cellStyle name="Normal 2 2 3 2 2" xfId="784" xr:uid="{C566D045-DC4F-4DC4-8267-F76C64080F82}"/>
    <cellStyle name="Normal 2 2 3 2 2 2" xfId="1014" xr:uid="{D5971E30-0A61-4620-8841-DA82D7ECE866}"/>
    <cellStyle name="Normal 2 2 3 2 3" xfId="900" xr:uid="{06527E5B-EEFD-450F-AF4D-522DE8AE753D}"/>
    <cellStyle name="Normal 2 2 3 3" xfId="737" xr:uid="{D9BD5694-2E8F-4E1C-9453-E73B38E022CC}"/>
    <cellStyle name="Normal 2 2 3 3 2" xfId="967" xr:uid="{3D8DAF23-1D0F-440B-B98E-EF5C81C05489}"/>
    <cellStyle name="Normal 2 2 3 4" xfId="853" xr:uid="{A6F0DD34-B406-496C-BB6C-412B36610636}"/>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5" xr:uid="{ADFD9B81-3A5E-4493-A573-51221F26D6D3}"/>
    <cellStyle name="Normal 2 3 2 2 3" xfId="901" xr:uid="{5378B5F0-55E0-4BE6-B0C0-49149E6289E9}"/>
    <cellStyle name="Normal 2 3 2 3" xfId="738" xr:uid="{9AB5990D-0C25-4A4B-BDB5-317FA693F5A2}"/>
    <cellStyle name="Normal 2 3 2 3 2" xfId="968" xr:uid="{C4386AD5-8B64-4B80-B076-601C5A0CE3E4}"/>
    <cellStyle name="Normal 2 3 2 4" xfId="854" xr:uid="{F0F937CB-F907-48F2-B72D-E97483BD7E1A}"/>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6" xr:uid="{C91E5394-E8D6-4466-8E50-4D1BDE4558FF}"/>
    <cellStyle name="Normal 2 4 2 2 3" xfId="902" xr:uid="{98FFFA48-B0D0-4D30-91DE-74BDE227A1FD}"/>
    <cellStyle name="Normal 2 4 2 3" xfId="739" xr:uid="{5D198248-154E-4873-9612-83DD012631A4}"/>
    <cellStyle name="Normal 2 4 2 3 2" xfId="969" xr:uid="{20B3C803-CBF6-4897-9884-E0AF869725D2}"/>
    <cellStyle name="Normal 2 4 2 4" xfId="855" xr:uid="{5DE45688-4700-4E81-AA8E-D344F1BBC210}"/>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7" xr:uid="{7EBA5813-0A47-4966-9A6A-363A50C969A8}"/>
    <cellStyle name="Normal 3 2 2 3" xfId="903" xr:uid="{9D229CA5-2CEC-40A6-A40F-F13E98CBB2BC}"/>
    <cellStyle name="Normal 3 2 3" xfId="740" xr:uid="{377DC67A-60E6-48D5-A9E8-578699562D33}"/>
    <cellStyle name="Normal 3 2 3 2" xfId="970" xr:uid="{968283BD-C23D-4003-BE6F-1B9815252E44}"/>
    <cellStyle name="Normal 3 2 4" xfId="856" xr:uid="{D37B0E38-25FC-4593-BA96-AF791C896190}"/>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8" xr:uid="{80A67553-B5C2-475F-AAD7-F5048DD5E231}"/>
    <cellStyle name="Normal 3 4 2 3" xfId="904" xr:uid="{F6263A38-1393-496E-8D43-6B913C8B3D29}"/>
    <cellStyle name="Normal 3 4 3" xfId="741" xr:uid="{3EA5D8E4-6834-4490-B126-B0CDD22E95FC}"/>
    <cellStyle name="Normal 3 4 3 2" xfId="971" xr:uid="{F0AFCF92-C9ED-4B49-BC2B-F21E5465202D}"/>
    <cellStyle name="Normal 3 4 4" xfId="857" xr:uid="{A6EC6C0E-1148-4B4B-A313-894AB3542A29}"/>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1" xr:uid="{D1445319-F2C0-4D79-BE91-CA23FA61214A}"/>
    <cellStyle name="Normal 3 8 2 2 2 3" xfId="907" xr:uid="{5C011295-7E5C-423B-BF34-71438EC90B49}"/>
    <cellStyle name="Normal 3 8 2 2 3" xfId="744" xr:uid="{308FA54C-9BC3-4284-9C32-F899617D1BC3}"/>
    <cellStyle name="Normal 3 8 2 2 3 2" xfId="974" xr:uid="{DF75C479-F787-493A-9B4F-D995C71C1162}"/>
    <cellStyle name="Normal 3 8 2 2 4" xfId="860" xr:uid="{3EE60D79-334C-42C9-816B-988E2D0B2AC1}"/>
    <cellStyle name="Normal 3 8 2 3" xfId="653" xr:uid="{00000000-0005-0000-0000-000077020000}"/>
    <cellStyle name="Normal 3 8 2 3 2" xfId="790" xr:uid="{69921434-A489-4286-ADDD-AD50D353D66D}"/>
    <cellStyle name="Normal 3 8 2 3 2 2" xfId="1020" xr:uid="{99257045-C915-4C71-922D-A0B89F34463C}"/>
    <cellStyle name="Normal 3 8 2 3 3" xfId="906" xr:uid="{622BA521-0CB8-45B4-8923-1244434EDD2D}"/>
    <cellStyle name="Normal 3 8 2 4" xfId="743" xr:uid="{AAEE4AB8-02EC-474A-8844-C6400B8C5517}"/>
    <cellStyle name="Normal 3 8 2 4 2" xfId="973" xr:uid="{7F29D56B-90E0-4779-B21A-A3E29DCA8E65}"/>
    <cellStyle name="Normal 3 8 2 5" xfId="859" xr:uid="{7DA70192-9B05-4164-B6B2-26D223ECEAA3}"/>
    <cellStyle name="Normal 3 8 3" xfId="540" xr:uid="{00000000-0005-0000-0000-000078020000}"/>
    <cellStyle name="Normal 3 8 3 2" xfId="655" xr:uid="{00000000-0005-0000-0000-000079020000}"/>
    <cellStyle name="Normal 3 8 3 2 2" xfId="792" xr:uid="{F1F1E672-46F7-4F96-AD70-77C2114D89F8}"/>
    <cellStyle name="Normal 3 8 3 2 2 2" xfId="1022" xr:uid="{D43C62CA-C535-4632-807E-70B85B5B4090}"/>
    <cellStyle name="Normal 3 8 3 2 3" xfId="908" xr:uid="{2C9D3080-B040-4D01-A35B-222AEF4C4099}"/>
    <cellStyle name="Normal 3 8 3 3" xfId="745" xr:uid="{AF3DC75E-05A9-4174-BE89-59F25C5D1C4B}"/>
    <cellStyle name="Normal 3 8 3 3 2" xfId="975" xr:uid="{FCD4E99E-F0FB-44BE-AFF6-9938816E5FF6}"/>
    <cellStyle name="Normal 3 8 3 4" xfId="861" xr:uid="{789578F3-6EF4-48CB-8402-FE5BA73F061C}"/>
    <cellStyle name="Normal 3 8 4" xfId="652" xr:uid="{00000000-0005-0000-0000-00007A020000}"/>
    <cellStyle name="Normal 3 8 4 2" xfId="789" xr:uid="{CA7AF605-D634-4851-8C95-3635FFCD681C}"/>
    <cellStyle name="Normal 3 8 4 2 2" xfId="1019" xr:uid="{2FC0D575-CFA2-4B00-80E6-4B87827AF350}"/>
    <cellStyle name="Normal 3 8 4 3" xfId="905" xr:uid="{A6BD0295-F905-4B51-94DF-6A631413AAC8}"/>
    <cellStyle name="Normal 3 8 5" xfId="742" xr:uid="{C5F7FE80-F11C-4EC4-8219-37EABB1B2D82}"/>
    <cellStyle name="Normal 3 8 5 2" xfId="972" xr:uid="{DAA08ECF-1639-410E-8A12-CEA9BC4B540D}"/>
    <cellStyle name="Normal 3 8 6" xfId="858" xr:uid="{B6F66CCE-5347-477B-8B74-21AD1544B84A}"/>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3" xr:uid="{B59DE346-8DFF-417E-8249-E7314BD7BD24}"/>
    <cellStyle name="Normal 4 2 2 3" xfId="909" xr:uid="{06BDDD28-94F6-4A25-8BA7-EA8F2C0DB60A}"/>
    <cellStyle name="Normal 4 2 3" xfId="746" xr:uid="{E1A365CE-2A0C-4728-92E4-8FEDE92E0FDB}"/>
    <cellStyle name="Normal 4 2 3 2" xfId="976" xr:uid="{45833311-F816-4BBB-8575-29FB68D658A5}"/>
    <cellStyle name="Normal 4 2 4" xfId="862" xr:uid="{9D646096-4664-4ECA-B9E7-ECD48A4E1D8A}"/>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4" xr:uid="{465D0BD1-E27C-4B59-B10D-3AE36918A74B}"/>
    <cellStyle name="Normal 4 4 2 3" xfId="910" xr:uid="{CF00B1AB-ECB5-491B-85A1-ED9BEBF57779}"/>
    <cellStyle name="Normal 4 4 3" xfId="747" xr:uid="{A928AF69-0930-413E-95DF-60F9FA2F0336}"/>
    <cellStyle name="Normal 4 4 3 2" xfId="977" xr:uid="{C562B6D2-3086-4120-A8B4-18738D4B1E47}"/>
    <cellStyle name="Normal 4 4 4" xfId="863" xr:uid="{3C024A3C-A8BD-4C97-AC51-311D92C007D0}"/>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5" xr:uid="{B464027A-35A5-4CDC-A5C2-9A6E67C5B844}"/>
    <cellStyle name="Normal 5 3 2 3" xfId="911" xr:uid="{4536B525-CF92-4450-B9CC-BA46EC650495}"/>
    <cellStyle name="Normal 5 3 3" xfId="748" xr:uid="{576DE7CE-395A-4AE2-9596-6E4815B24A6D}"/>
    <cellStyle name="Normal 5 3 3 2" xfId="978" xr:uid="{21457C8B-DE53-4E9B-A504-3EB77B0E2EF3}"/>
    <cellStyle name="Normal 5 3 4" xfId="864" xr:uid="{ADACC00C-63D0-495E-A2EB-473B82289D13}"/>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7" xr:uid="{C50CF550-CC83-4C87-BB45-FE2BC3535E46}"/>
    <cellStyle name="Normal 6 2 2 3" xfId="913" xr:uid="{87FE5300-98EB-494E-9B6E-713F13D8EF68}"/>
    <cellStyle name="Normal 6 2 3" xfId="750" xr:uid="{557B45E5-E9AC-41E2-A811-61F73279F30D}"/>
    <cellStyle name="Normal 6 2 3 2" xfId="980" xr:uid="{518445E0-7D02-4C18-A91A-C9C3CF7D9CBC}"/>
    <cellStyle name="Normal 6 2 4" xfId="866" xr:uid="{D542ADE6-8FF0-4D8C-A0E1-303F0C9C270E}"/>
    <cellStyle name="Normal 6 3" xfId="571" xr:uid="{00000000-0005-0000-0000-00009D020000}"/>
    <cellStyle name="Normal 6 4" xfId="659" xr:uid="{00000000-0005-0000-0000-00009E020000}"/>
    <cellStyle name="Normal 6 4 2" xfId="796" xr:uid="{94F48A41-6835-47F0-9973-4CC85AEA90D4}"/>
    <cellStyle name="Normal 6 4 2 2" xfId="1026" xr:uid="{CDBFE9F9-106B-4C0B-9A56-D27390D3FD93}"/>
    <cellStyle name="Normal 6 4 3" xfId="912" xr:uid="{D3801431-F43C-4207-9775-0C2D08D00E39}"/>
    <cellStyle name="Normal 6 5" xfId="749" xr:uid="{F98FC477-0AD5-4A86-A589-DD2204455DBE}"/>
    <cellStyle name="Normal 6 5 2" xfId="979" xr:uid="{731F1411-DDDE-48B2-956F-6E0C2996B5B5}"/>
    <cellStyle name="Normal 6 6" xfId="865" xr:uid="{DB4C9809-7B7A-4E54-8B1B-D335F469F791}"/>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5" xr:uid="{2E542942-6F74-40E9-BEB9-E1D6A8DAF453}"/>
    <cellStyle name="Normal 9 3" xfId="941" xr:uid="{4B1DDE5D-A13E-435C-9AF0-C561DCFFA0C4}"/>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8" xr:uid="{FBD9C8FE-95FA-4928-9F3C-43F6733EB509}"/>
    <cellStyle name="Note 2 2 3" xfId="914" xr:uid="{89DF5CC5-2FAB-459B-993C-744678619479}"/>
    <cellStyle name="Note 2 3" xfId="751" xr:uid="{AC5340EE-478E-47DC-8896-BD46672619DE}"/>
    <cellStyle name="Note 2 3 2" xfId="981" xr:uid="{15F70504-7133-4650-9F13-07AF2D6E918D}"/>
    <cellStyle name="Note 2 4" xfId="867" xr:uid="{5692AC24-AA33-4351-9DFD-F06239F1BA21}"/>
    <cellStyle name="Note 3" xfId="712" xr:uid="{00000000-0005-0000-0000-0000A6020000}"/>
    <cellStyle name="Note 3 2" xfId="826" xr:uid="{BE69DA9A-320A-423F-A18C-65A987CEC7F4}"/>
    <cellStyle name="Note 3 2 2" xfId="1056" xr:uid="{20393479-15F4-40BA-9298-53E8E1798046}"/>
    <cellStyle name="Note 3 3" xfId="942" xr:uid="{22AF6A58-9EB8-4772-A601-CC199075D3BA}"/>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2" xr:uid="{A4337EA3-3D3F-487B-A189-AA4E84BD650F}"/>
    <cellStyle name="Standard 4 2 2 2 2 3" xfId="918" xr:uid="{81BF58C2-2092-42A0-A86C-2B407B500449}"/>
    <cellStyle name="Standard 4 2 2 2 3" xfId="755" xr:uid="{3717BDF9-DF18-469D-A1A6-133293EAB916}"/>
    <cellStyle name="Standard 4 2 2 2 3 2" xfId="985" xr:uid="{5E2361CD-120F-4001-8C40-F32DA08EC329}"/>
    <cellStyle name="Standard 4 2 2 2 4" xfId="871" xr:uid="{05D2F5B6-8D6F-4346-9E84-17384DC67D99}"/>
    <cellStyle name="Standard 4 2 2 3" xfId="665" xr:uid="{00000000-0005-0000-0000-0000B2020000}"/>
    <cellStyle name="Standard 4 2 2 3 2" xfId="801" xr:uid="{B519ACEB-8D15-4BAB-914A-A2C2D0673E85}"/>
    <cellStyle name="Standard 4 2 2 3 2 2" xfId="1031" xr:uid="{974265CF-490A-4BE6-8152-DD3F8173E0B3}"/>
    <cellStyle name="Standard 4 2 2 3 3" xfId="917" xr:uid="{FA0395DC-CB59-4754-AE61-9DF900C00828}"/>
    <cellStyle name="Standard 4 2 2 4" xfId="754" xr:uid="{CC2F9681-7221-4E0B-BE58-DE34D4DC40CF}"/>
    <cellStyle name="Standard 4 2 2 4 2" xfId="984" xr:uid="{050B9E32-2C9D-409E-85DC-C159E87EF574}"/>
    <cellStyle name="Standard 4 2 2 5" xfId="870" xr:uid="{3A7568FA-91CA-488D-9CB8-F9B7BC16DD07}"/>
    <cellStyle name="Standard 4 2 3" xfId="584" xr:uid="{00000000-0005-0000-0000-0000B3020000}"/>
    <cellStyle name="Standard 4 2 3 2" xfId="667" xr:uid="{00000000-0005-0000-0000-0000B4020000}"/>
    <cellStyle name="Standard 4 2 3 2 2" xfId="803" xr:uid="{B5FE6E75-B41F-4CC0-BF1F-33B763CE0A2C}"/>
    <cellStyle name="Standard 4 2 3 2 2 2" xfId="1033" xr:uid="{64AE83F9-B8F9-475A-8366-44F200791DC7}"/>
    <cellStyle name="Standard 4 2 3 2 3" xfId="919" xr:uid="{229E7EB5-0EB2-47AD-ADA8-2AC0CAC637A0}"/>
    <cellStyle name="Standard 4 2 3 3" xfId="756" xr:uid="{A64374BC-823F-49AF-B773-E84014AFDB70}"/>
    <cellStyle name="Standard 4 2 3 3 2" xfId="986" xr:uid="{F028BF15-E4A7-4D38-A3A4-1A846C312EE2}"/>
    <cellStyle name="Standard 4 2 3 4" xfId="872" xr:uid="{EFBE66F5-1BF1-473C-92FE-B1F8C2B2EFC7}"/>
    <cellStyle name="Standard 4 2 4" xfId="664" xr:uid="{00000000-0005-0000-0000-0000B5020000}"/>
    <cellStyle name="Standard 4 2 4 2" xfId="800" xr:uid="{9C2C791D-563B-4AED-BAA8-BB47B68C5354}"/>
    <cellStyle name="Standard 4 2 4 2 2" xfId="1030" xr:uid="{BD312A27-E40C-46AD-87F0-6DD4825FA37E}"/>
    <cellStyle name="Standard 4 2 4 3" xfId="916" xr:uid="{067B2712-8E4A-435B-8D9A-060EA7B98C44}"/>
    <cellStyle name="Standard 4 2 5" xfId="753" xr:uid="{A197A41C-0F12-46AA-AE19-171F357B5002}"/>
    <cellStyle name="Standard 4 2 5 2" xfId="983" xr:uid="{93FCC886-2690-4ED8-BE38-23A5C2F2A5B4}"/>
    <cellStyle name="Standard 4 2 6" xfId="869" xr:uid="{0D2069FB-BBC1-4363-8F7D-A642C2D8CF3F}"/>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5" xr:uid="{7C772259-E4DA-4C41-BEBC-B24D57342C39}"/>
    <cellStyle name="Standard 4 3 2 2 3" xfId="921" xr:uid="{734CD28A-3F5F-47B4-A19F-B824E35F7C50}"/>
    <cellStyle name="Standard 4 3 2 3" xfId="758" xr:uid="{331D8F24-399E-43AE-9199-C0CEBBDF18BC}"/>
    <cellStyle name="Standard 4 3 2 3 2" xfId="988" xr:uid="{0087B7B2-5890-40A0-9D81-314DB90BD3DA}"/>
    <cellStyle name="Standard 4 3 2 4" xfId="874" xr:uid="{6265B959-7057-4609-A51C-B7EE0CA90B7F}"/>
    <cellStyle name="Standard 4 3 3" xfId="668" xr:uid="{00000000-0005-0000-0000-0000B9020000}"/>
    <cellStyle name="Standard 4 3 3 2" xfId="804" xr:uid="{D9FC3651-C083-4A3A-BBEB-35BDB75E6856}"/>
    <cellStyle name="Standard 4 3 3 2 2" xfId="1034" xr:uid="{B5AC88F6-A7D7-4DF0-847A-C3CEAE6DB462}"/>
    <cellStyle name="Standard 4 3 3 3" xfId="920" xr:uid="{F5300D3A-AC0D-4C6D-AEFC-E39C70F29CCF}"/>
    <cellStyle name="Standard 4 3 4" xfId="757" xr:uid="{B582CC8D-4531-472B-9421-10B8AF6BE8B9}"/>
    <cellStyle name="Standard 4 3 4 2" xfId="987" xr:uid="{6725FAE1-8DA6-4BD7-BCD3-9585E2353F35}"/>
    <cellStyle name="Standard 4 3 5" xfId="873" xr:uid="{0F28904B-312A-44B8-9CA2-B40B4244ED06}"/>
    <cellStyle name="Standard 4 4" xfId="587" xr:uid="{00000000-0005-0000-0000-0000BA020000}"/>
    <cellStyle name="Standard 4 4 2" xfId="670" xr:uid="{00000000-0005-0000-0000-0000BB020000}"/>
    <cellStyle name="Standard 4 4 2 2" xfId="806" xr:uid="{FA8A2B66-1108-407C-9F13-364C6D5A5AC0}"/>
    <cellStyle name="Standard 4 4 2 2 2" xfId="1036" xr:uid="{9A9349E4-6A1C-4B8A-85FB-E6AA6F71C487}"/>
    <cellStyle name="Standard 4 4 2 3" xfId="922" xr:uid="{4767178D-0DB8-4DE1-8803-190E4CD333FC}"/>
    <cellStyle name="Standard 4 4 3" xfId="759" xr:uid="{1DA9F4F4-EBC5-4578-BE84-7407C5EC93C7}"/>
    <cellStyle name="Standard 4 4 3 2" xfId="989" xr:uid="{E077C85A-FABB-4416-B246-92E7FE75EE73}"/>
    <cellStyle name="Standard 4 4 4" xfId="875" xr:uid="{4F8E3913-3AAF-46EA-BA36-515AE2C04036}"/>
    <cellStyle name="Standard 4 5" xfId="663" xr:uid="{00000000-0005-0000-0000-0000BC020000}"/>
    <cellStyle name="Standard 4 5 2" xfId="799" xr:uid="{C39C8FBF-2901-4072-B80F-AE644911D338}"/>
    <cellStyle name="Standard 4 5 2 2" xfId="1029" xr:uid="{03462CCA-3E03-4C4E-964A-705F1363B121}"/>
    <cellStyle name="Standard 4 5 3" xfId="915" xr:uid="{5C631C74-F189-4708-862B-484D8C775723}"/>
    <cellStyle name="Standard 4 6" xfId="752" xr:uid="{A1D7548D-B817-4A92-9F01-B4F2C2CCAE96}"/>
    <cellStyle name="Standard 4 6 2" xfId="982" xr:uid="{6DA46916-926A-4AFE-8478-B3EB2C9574D8}"/>
    <cellStyle name="Standard 4 7" xfId="868" xr:uid="{A0396271-B838-4300-A457-7BC33CF0B575}"/>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entralsemi.com/conflict-minerals" TargetMode="External"/><Relationship Id="rId1" Type="http://schemas.openxmlformats.org/officeDocument/2006/relationships/hyperlink" Target="mailto:jbeck@centralsemi.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47FEA2E-C71D-42DF-8A82-EC88798CF159}"/>
    </customSheetView>
    <customSheetView guid="{4BDF1A28-30D5-449D-B20E-D6C97EF9FAE1}" showAutoFilter="1">
      <selection activeCell="C1" sqref="C1:D65536"/>
      <pageMargins left="0" right="0" top="0" bottom="0" header="0" footer="0"/>
      <pageSetup orientation="portrait"/>
      <autoFilter ref="B1:C1" xr:uid="{FF178EC4-37D5-4121-95CF-56A2310E7192}"/>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workbookViewId="0">
      <selection activeCell="AB18" sqref="AB1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04"/>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78"/>
      <c r="F3" s="379"/>
      <c r="G3" s="379"/>
      <c r="H3" s="379"/>
      <c r="I3" s="379"/>
      <c r="J3" s="191" t="s">
        <v>12817</v>
      </c>
      <c r="K3" s="30"/>
      <c r="L3" s="103"/>
      <c r="P3" s="39">
        <f>MATCH($D$3,LN,0)</f>
        <v>1</v>
      </c>
    </row>
    <row r="4" spans="1:34" ht="15.75">
      <c r="A4" s="28"/>
      <c r="B4" s="363" t="str">
        <f ca="1">OFFSET(L!$C$1,MATCH("Declaration"&amp;ADDRESS(ROW(),COLUMN(),4),L!$A:$A,0)-1,SL,,)</f>
        <v>The purpose of this document is to collect sourcing information on cobalt or natural mica.</v>
      </c>
      <c r="C4" s="363"/>
      <c r="D4" s="363"/>
      <c r="E4" s="363"/>
      <c r="F4" s="363"/>
      <c r="G4" s="363"/>
      <c r="H4" s="363"/>
      <c r="I4" s="364" t="str">
        <f ca="1">OFFSET(L!$C$1,MATCH("Declaration"&amp;ADDRESS(ROW(),COLUMN(),4),L!$A:$A,0)-1,SL,,)</f>
        <v>Link to Terms &amp; Conditions</v>
      </c>
      <c r="J4" s="36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0"/>
      <c r="L6" s="105" t="s">
        <v>19</v>
      </c>
      <c r="P6" s="3"/>
      <c r="Q6" s="3"/>
      <c r="R6" s="3"/>
      <c r="S6" s="3"/>
      <c r="T6" s="3"/>
      <c r="U6" s="3"/>
      <c r="V6" s="3"/>
      <c r="W6" s="3"/>
      <c r="X6" s="3"/>
      <c r="Y6" s="3"/>
      <c r="Z6" s="3"/>
      <c r="AA6" s="3"/>
      <c r="AB6" s="3"/>
      <c r="AC6" s="3"/>
      <c r="AD6" s="3"/>
      <c r="AE6" s="3"/>
      <c r="AF6" s="3"/>
      <c r="AG6" s="3"/>
      <c r="AH6" s="3"/>
    </row>
    <row r="7" spans="1:34" ht="15.75">
      <c r="A7" s="28"/>
      <c r="B7" s="365" t="str">
        <f ca="1">OFFSET(L!$C$1,MATCH("Declaration"&amp;ADDRESS(ROW(),COLUMN(),4),L!$A:$A,0)-1,SL,,)</f>
        <v>Company Information</v>
      </c>
      <c r="C7" s="365"/>
      <c r="D7" s="365"/>
      <c r="E7" s="365"/>
      <c r="F7" s="365"/>
      <c r="G7" s="365"/>
      <c r="H7" s="365"/>
      <c r="I7" s="365"/>
      <c r="J7" s="36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1" t="s">
        <v>12830</v>
      </c>
      <c r="E8" s="372"/>
      <c r="F8" s="372"/>
      <c r="G8" s="372"/>
      <c r="H8" s="372"/>
      <c r="I8" s="372"/>
      <c r="J8" s="37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47" t="s">
        <v>20</v>
      </c>
      <c r="E9" s="348"/>
      <c r="F9" s="348"/>
      <c r="G9" s="349"/>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66" t="str">
        <f ca="1">OFFSET(L!$C$1,MATCH("Declaration"&amp;ADDRESS(ROW(),COLUMN(),4)&amp;LEFT($D$9,1),L!$A:$A,0)-1,SL,,)</f>
        <v>Description of Scope:</v>
      </c>
      <c r="C10" s="113"/>
      <c r="D10" s="374" t="s">
        <v>12819</v>
      </c>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5.75">
      <c r="A11" s="32"/>
      <c r="B11" s="367"/>
      <c r="C11" s="113"/>
      <c r="D11" s="368" t="str">
        <f ca="1">IF(D9=Q9,OFFSET(L!$C$1,MATCH("Declaration"&amp;ADDRESS(ROW(),COLUMN(),4),L!$A:$A,0)-1,SL,,),"")</f>
        <v/>
      </c>
      <c r="E11" s="369"/>
      <c r="F11" s="369"/>
      <c r="G11" s="369"/>
      <c r="H11" s="369"/>
      <c r="I11" s="369"/>
      <c r="J11" s="37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82" t="s">
        <v>12820</v>
      </c>
      <c r="E12" s="383"/>
      <c r="F12" s="383"/>
      <c r="G12" s="383"/>
      <c r="H12" s="383"/>
      <c r="I12" s="383"/>
      <c r="J12" s="38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82" t="s">
        <v>12821</v>
      </c>
      <c r="E13" s="383"/>
      <c r="F13" s="383"/>
      <c r="G13" s="383"/>
      <c r="H13" s="383"/>
      <c r="I13" s="383"/>
      <c r="J13" s="38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82" t="s">
        <v>12822</v>
      </c>
      <c r="E14" s="383"/>
      <c r="F14" s="383"/>
      <c r="G14" s="383"/>
      <c r="H14" s="383"/>
      <c r="I14" s="383"/>
      <c r="J14" s="38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82" t="s">
        <v>12823</v>
      </c>
      <c r="E15" s="383"/>
      <c r="F15" s="383"/>
      <c r="G15" s="383"/>
      <c r="H15" s="383"/>
      <c r="I15" s="383"/>
      <c r="J15" s="384"/>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83"/>
      <c r="F16" s="383"/>
      <c r="G16" s="383"/>
      <c r="H16" s="383"/>
      <c r="I16" s="383"/>
      <c r="J16" s="38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82" t="s">
        <v>12825</v>
      </c>
      <c r="E17" s="383"/>
      <c r="F17" s="383"/>
      <c r="G17" s="383"/>
      <c r="H17" s="383"/>
      <c r="I17" s="383"/>
      <c r="J17" s="38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82" t="s">
        <v>12826</v>
      </c>
      <c r="E18" s="383"/>
      <c r="F18" s="383"/>
      <c r="G18" s="383"/>
      <c r="H18" s="383"/>
      <c r="I18" s="383"/>
      <c r="J18" s="38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82" t="s">
        <v>12831</v>
      </c>
      <c r="E19" s="383"/>
      <c r="F19" s="383"/>
      <c r="G19" s="383"/>
      <c r="H19" s="383"/>
      <c r="I19" s="383"/>
      <c r="J19" s="384"/>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12827</v>
      </c>
      <c r="E20" s="383"/>
      <c r="F20" s="383"/>
      <c r="G20" s="383"/>
      <c r="H20" s="383"/>
      <c r="I20" s="383"/>
      <c r="J20" s="38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82" t="s">
        <v>12828</v>
      </c>
      <c r="E21" s="383"/>
      <c r="F21" s="383"/>
      <c r="G21" s="383"/>
      <c r="H21" s="383"/>
      <c r="I21" s="383"/>
      <c r="J21" s="38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2">
        <v>45316</v>
      </c>
      <c r="E22" s="35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6"/>
      <c r="E23" s="34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77" t="str">
        <f ca="1">OFFSET(L!$C$1,MATCH("Declaration"&amp;ADDRESS(ROW(),COLUMN(),4),L!$A:$A,0)-1,SL,,)</f>
        <v>Answer the following questions 1 - 7 based on the declaration scope indicated above</v>
      </c>
      <c r="C24" s="377"/>
      <c r="D24" s="377"/>
      <c r="E24" s="377"/>
      <c r="F24" s="377"/>
      <c r="G24" s="377"/>
      <c r="H24" s="377"/>
      <c r="I24" s="377"/>
      <c r="J24" s="37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0" t="str">
        <f ca="1">OFFSET(L!$C$1,MATCH("Declaration"&amp;ADDRESS(ROW(),COLUMN(),4),L!$A:$A,0)-1,SL,,)</f>
        <v>Answer</v>
      </c>
      <c r="E25" s="34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0" t="s">
        <v>23</v>
      </c>
      <c r="E29" s="351"/>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2" t="str">
        <f ca="1">D25</f>
        <v>Answer</v>
      </c>
      <c r="E31" s="34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2" t="str">
        <f ca="1">D25</f>
        <v>Answer</v>
      </c>
      <c r="E37" s="342"/>
      <c r="F37" s="15"/>
      <c r="G37" s="38" t="str">
        <f ca="1">G25</f>
        <v>Comments</v>
      </c>
      <c r="H37" s="356"/>
      <c r="I37" s="356"/>
      <c r="J37" s="356"/>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2" t="str">
        <f ca="1">D25</f>
        <v>Answer</v>
      </c>
      <c r="E43" s="342"/>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2" t="str">
        <f ca="1">D25</f>
        <v>Answer</v>
      </c>
      <c r="E49" s="342"/>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0">
        <v>1</v>
      </c>
      <c r="E50" s="381"/>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0"/>
      <c r="E51" s="381"/>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4"/>
      <c r="E52" s="355"/>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4"/>
      <c r="E53" s="355"/>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2" t="str">
        <f ca="1">D25</f>
        <v>Answer</v>
      </c>
      <c r="E55" s="342"/>
      <c r="F55" s="15"/>
      <c r="G55" s="38" t="str">
        <f ca="1">G25</f>
        <v>Comments</v>
      </c>
      <c r="H55" s="341"/>
      <c r="I55" s="341"/>
      <c r="J55" s="34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38" t="s">
        <v>26</v>
      </c>
      <c r="E56" s="339"/>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2" t="str">
        <f ca="1">D25</f>
        <v>Answer</v>
      </c>
      <c r="E61" s="342"/>
      <c r="F61" s="15"/>
      <c r="G61" s="38" t="str">
        <f ca="1">G25</f>
        <v>Comments</v>
      </c>
      <c r="H61" s="341" t="str">
        <f>IF(Q69="(*)","Click here to enter smelter names","")</f>
        <v/>
      </c>
      <c r="I61" s="341"/>
      <c r="J61" s="34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0" t="str">
        <f ca="1">D25</f>
        <v>Answer</v>
      </c>
      <c r="E68" s="340"/>
      <c r="F68" s="47"/>
      <c r="G68" s="340" t="str">
        <f ca="1">G25</f>
        <v>Comments</v>
      </c>
      <c r="H68" s="340" t="e">
        <f>HLOOKUP(SL,LT,$O68,0)</f>
        <v>#NAME?</v>
      </c>
      <c r="I68" s="34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43"/>
      <c r="H69" s="344"/>
      <c r="I69" s="344"/>
      <c r="J69" s="34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43" t="s">
        <v>12829</v>
      </c>
      <c r="H71" s="344"/>
      <c r="I71" s="344"/>
      <c r="J71" s="345"/>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37"/>
      <c r="H73" s="337"/>
      <c r="I73" s="337"/>
      <c r="J73" s="33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19:J19"/>
    <mergeCell ref="D21:J21"/>
    <mergeCell ref="D17:J17"/>
    <mergeCell ref="D18:J18"/>
    <mergeCell ref="D14:J14"/>
    <mergeCell ref="D13:J13"/>
    <mergeCell ref="D15:J15"/>
    <mergeCell ref="D12:J12"/>
    <mergeCell ref="D16:J16"/>
    <mergeCell ref="D20:J20"/>
    <mergeCell ref="D40:E40"/>
    <mergeCell ref="D41:E41"/>
    <mergeCell ref="D38:E38"/>
    <mergeCell ref="G39:J39"/>
    <mergeCell ref="G29:J29"/>
    <mergeCell ref="D26:E26"/>
    <mergeCell ref="D32:E32"/>
    <mergeCell ref="G32:J32"/>
    <mergeCell ref="D33:E33"/>
    <mergeCell ref="G47:J47"/>
    <mergeCell ref="D53:E53"/>
    <mergeCell ref="D50:E50"/>
    <mergeCell ref="G50:J50"/>
    <mergeCell ref="D51:E51"/>
    <mergeCell ref="D47:E47"/>
    <mergeCell ref="G51:J51"/>
    <mergeCell ref="G52:J52"/>
    <mergeCell ref="D44:E44"/>
    <mergeCell ref="D35:E35"/>
    <mergeCell ref="G35:J35"/>
    <mergeCell ref="D55:E55"/>
    <mergeCell ref="D46:E46"/>
    <mergeCell ref="G38:J38"/>
    <mergeCell ref="H37:J37"/>
    <mergeCell ref="D43:E43"/>
    <mergeCell ref="D49:E49"/>
    <mergeCell ref="A1:K1"/>
    <mergeCell ref="D2:J2"/>
    <mergeCell ref="B4:H4"/>
    <mergeCell ref="I4:J4"/>
    <mergeCell ref="B7:J7"/>
    <mergeCell ref="B10:B11"/>
    <mergeCell ref="D11:J11"/>
    <mergeCell ref="B6:J6"/>
    <mergeCell ref="D8:J8"/>
    <mergeCell ref="D10:J10"/>
    <mergeCell ref="B24:J24"/>
    <mergeCell ref="G53:J53"/>
    <mergeCell ref="E3:I3"/>
    <mergeCell ref="G44:J44"/>
    <mergeCell ref="D45:E45"/>
    <mergeCell ref="G45:J45"/>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37:E37"/>
    <mergeCell ref="D59:E59"/>
    <mergeCell ref="D39:E39"/>
    <mergeCell ref="H55:J55"/>
    <mergeCell ref="D31:E31"/>
    <mergeCell ref="G46:J46"/>
    <mergeCell ref="G41:J41"/>
    <mergeCell ref="G33:J33"/>
    <mergeCell ref="D34:E34"/>
    <mergeCell ref="G34:J34"/>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69:J69"/>
    <mergeCell ref="G71:J71"/>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D79:E79"/>
    <mergeCell ref="D83:E83"/>
    <mergeCell ref="G80:J80"/>
    <mergeCell ref="G81:J81"/>
    <mergeCell ref="G82:J82"/>
    <mergeCell ref="D71:E71"/>
    <mergeCell ref="G73:J73"/>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8E5E3266-4B6E-43A9-B49C-A8C5B28DF93A}"/>
    <hyperlink ref="G71" r:id="rId2" xr:uid="{ABB7290F-01E3-4F25-8168-9C3943E510B5}"/>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198</v>
      </c>
      <c r="B5" s="150" t="str">
        <f ca="1">IF(LEN(A5)=0,"",INDEX('Smelter Look-up'!$A:$A,MATCH($A5,'Smelter Look-up'!$E:$E,0)))</f>
        <v>Cobalt</v>
      </c>
      <c r="C5" s="153" t="str">
        <f ca="1">IF(LEN(A5)=0,"",INDEX('Smelter Look-up'!$C:$C,MATCH($A5,'Smelter Look-up'!$E:$E,0)))</f>
        <v>Lanzhou Jinchuan Advanced Materials Technology Co., Ltd.</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IF(B5="","",IF(ISERROR(MATCH($J5,SorP!$B$1:$B$5661,0)),"",INDIRECT("'SorP'!$A$"&amp;MATCH($J5,SorP!$B$1:$B$5661,0))))</f>
        <v>CN-GS</v>
      </c>
      <c r="U5" s="169"/>
      <c r="V5" s="170">
        <f ca="1">IF(C5="",NA(),MATCH($B5&amp;$C5,'Smelter Look-up'!$J:$J,0))</f>
        <v>64</v>
      </c>
      <c r="X5" s="171">
        <f t="shared" ref="X5:X62" ca="1" si="1">IF(AND(C5="Smelter not listed",OR(LEN(D5)=0,LEN(E5)=0)),1,0)</f>
        <v>0</v>
      </c>
      <c r="AB5" s="171" t="str">
        <f t="shared" ref="AB5:AB62" ca="1" si="2">B5&amp;C5</f>
        <v>CobaltLanzhou Jinchuan Advanced Materials Technology Co., Ltd.</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Central Semiconductor</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Please note that only TO-18, TO-39, TO-46 and TO-72 packaged devices contain cobalt.  None of our products contain mica.</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Fred Borsello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fborsello@centralsemi.com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631-404-1268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Joseph Beck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jbeck@centralsemi.com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631-435-1110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45316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 xml:space="preserve">www.centralsemi.com/conflict-minerals			</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FF782F0B-B4EA-4CAA-BF22-E6470F6F90CC}"/>
    </customSheetView>
    <customSheetView guid="{4BDF1A28-30D5-449D-B20E-D6C97EF9FAE1}" showAutoFilter="1">
      <selection activeCell="C174" sqref="C174"/>
      <pageMargins left="0" right="0" top="0" bottom="0" header="0" footer="0"/>
      <pageSetup paperSize="9" orientation="portrait"/>
      <autoFilter ref="B1:N1" xr:uid="{E52E6A25-F6BB-4A98-A6C1-04BC52564BD2}"/>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Rob Stadelman</cp:lastModifiedBy>
  <cp:revision/>
  <dcterms:created xsi:type="dcterms:W3CDTF">2010-06-21T21:00:23Z</dcterms:created>
  <dcterms:modified xsi:type="dcterms:W3CDTF">2024-01-25T15:46:36Z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